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Groups\Sonstiges\ERIK\17_ERiK-Forschungsbericht_2022\4_Tabellenanhang_Excel\02_Online_Veroeffentlichung\"/>
    </mc:Choice>
  </mc:AlternateContent>
  <bookViews>
    <workbookView xWindow="0" yWindow="0" windowWidth="28800" windowHeight="11870" tabRatio="953"/>
  </bookViews>
  <sheets>
    <sheet name="Inhalt" sheetId="42" r:id="rId1"/>
    <sheet name="Daten HF-03.1.1" sheetId="16" r:id="rId2"/>
    <sheet name="Daten HF-03.1.2" sheetId="33" r:id="rId3"/>
    <sheet name="Daten HF-03.1.2 +Alter" sheetId="46" r:id="rId4"/>
    <sheet name="Daten HF-03.1.3 Alter" sheetId="30" r:id="rId5"/>
    <sheet name="Daten HF-03.1.3 Einrichtungsgr." sheetId="44" r:id="rId6"/>
    <sheet name="Daten HF-03.1.3 Träger" sheetId="41" r:id="rId7"/>
    <sheet name="Daten HF-03.2.1.1" sheetId="38" r:id="rId8"/>
    <sheet name="Daten HF-03.2.1.2" sheetId="49" r:id="rId9"/>
    <sheet name="Daten HF-03.2.1.2 (2)" sheetId="50" r:id="rId10"/>
    <sheet name="Daten HF-03.2.1.3" sheetId="39" r:id="rId11"/>
    <sheet name="Daten HF-03.2.1.4" sheetId="40" r:id="rId12"/>
    <sheet name="Daten HF-03.2.2" sheetId="34" r:id="rId13"/>
    <sheet name="Daten HF-03.2.4" sheetId="29" r:id="rId14"/>
    <sheet name="Daten HF-03.5.1.1" sheetId="47" r:id="rId15"/>
    <sheet name="Daten HF-03.5.1.2" sheetId="48" r:id="rId16"/>
    <sheet name="Daten HF-03.5.2" sheetId="32" r:id="rId17"/>
    <sheet name="Daten HF-03.5.3" sheetId="43" r:id="rId18"/>
    <sheet name="Daten HF-03.5.4" sheetId="51" r:id="rId19"/>
  </sheets>
  <definedNames>
    <definedName name="_xlnm._FilterDatabase" localSheetId="12" hidden="1">'Daten HF-03.2.2'!$A$60:$L$60</definedName>
    <definedName name="_xlnm.Print_Area" localSheetId="0">Inhalt!$A$1:$H$27</definedName>
    <definedName name="Z_0995CD4B_3C75_457A_AB77_49903FF8A611_.wvu.FilterData" localSheetId="12" hidden="1">'Daten HF-03.2.2'!$A$60:$L$60</definedName>
    <definedName name="Z_0995CD4B_3C75_457A_AB77_49903FF8A611_.wvu.PrintArea" localSheetId="0" hidden="1">Inhalt!$A$1:$H$27</definedName>
  </definedNames>
  <calcPr calcId="162913"/>
  <customWorkbookViews>
    <customWorkbookView name="natalie - Persönliche Ansicht" guid="{0995CD4B-3C75-457A-AB77-49903FF8A611}" mergeInterval="0" personalView="1" maximized="1" windowWidth="1916" windowHeight="834" activeSheetId="50"/>
  </customWorkbookViews>
</workbook>
</file>

<file path=xl/calcChain.xml><?xml version="1.0" encoding="utf-8"?>
<calcChain xmlns="http://schemas.openxmlformats.org/spreadsheetml/2006/main">
  <c r="H41" i="46" l="1"/>
  <c r="H42" i="46"/>
  <c r="L26" i="29" l="1"/>
  <c r="J26" i="29"/>
  <c r="H26" i="29"/>
  <c r="F26" i="29"/>
  <c r="D26" i="29"/>
  <c r="L25" i="29"/>
  <c r="J25" i="29"/>
  <c r="H25" i="29"/>
  <c r="F25" i="29"/>
  <c r="D25" i="29"/>
  <c r="L24" i="29"/>
  <c r="J24" i="29"/>
  <c r="H24" i="29"/>
  <c r="F24" i="29"/>
  <c r="D24" i="29"/>
  <c r="L23" i="29"/>
  <c r="J23" i="29"/>
  <c r="H23" i="29"/>
  <c r="F23" i="29"/>
  <c r="D23" i="29"/>
  <c r="L22" i="29"/>
  <c r="J22" i="29"/>
  <c r="H22" i="29"/>
  <c r="F22" i="29"/>
  <c r="D22" i="29"/>
  <c r="L21" i="29"/>
  <c r="J21" i="29"/>
  <c r="H21" i="29"/>
  <c r="F21" i="29"/>
  <c r="D21" i="29"/>
  <c r="L20" i="29"/>
  <c r="J20" i="29"/>
  <c r="H20" i="29"/>
  <c r="F20" i="29"/>
  <c r="D20" i="29"/>
  <c r="L19" i="29"/>
  <c r="J19" i="29"/>
  <c r="H19" i="29"/>
  <c r="F19" i="29"/>
  <c r="D19" i="29"/>
  <c r="L18" i="29"/>
  <c r="J18" i="29"/>
  <c r="H18" i="29"/>
  <c r="F18" i="29"/>
  <c r="D18" i="29"/>
  <c r="L17" i="29"/>
  <c r="J17" i="29"/>
  <c r="H17" i="29"/>
  <c r="F17" i="29"/>
  <c r="D17" i="29"/>
  <c r="L16" i="29"/>
  <c r="J16" i="29"/>
  <c r="H16" i="29"/>
  <c r="F16" i="29"/>
  <c r="D16" i="29"/>
  <c r="L15" i="29"/>
  <c r="J15" i="29"/>
  <c r="H15" i="29"/>
  <c r="F15" i="29"/>
  <c r="D15" i="29"/>
  <c r="L14" i="29"/>
  <c r="J14" i="29"/>
  <c r="H14" i="29"/>
  <c r="F14" i="29"/>
  <c r="D14" i="29"/>
  <c r="L13" i="29"/>
  <c r="J13" i="29"/>
  <c r="H13" i="29"/>
  <c r="F13" i="29"/>
  <c r="D13" i="29"/>
  <c r="L12" i="29"/>
  <c r="J12" i="29"/>
  <c r="H12" i="29"/>
  <c r="F12" i="29"/>
  <c r="D12" i="29"/>
  <c r="L11" i="29"/>
  <c r="J11" i="29"/>
  <c r="H11" i="29"/>
  <c r="F11" i="29"/>
  <c r="D11" i="29"/>
  <c r="L10" i="29"/>
  <c r="J10" i="29"/>
  <c r="H10" i="29"/>
  <c r="F10" i="29"/>
  <c r="D10" i="29"/>
  <c r="L9" i="29"/>
  <c r="J9" i="29"/>
  <c r="H9" i="29"/>
  <c r="F9" i="29"/>
  <c r="D9" i="29"/>
  <c r="L8" i="29"/>
  <c r="J8" i="29"/>
  <c r="H8" i="29"/>
  <c r="F8" i="29"/>
  <c r="D8" i="29"/>
  <c r="AH39" i="30" l="1"/>
  <c r="AI39" i="30"/>
  <c r="AI41" i="30"/>
  <c r="AH43" i="30"/>
  <c r="AI43" i="30"/>
  <c r="AI45" i="30"/>
  <c r="AH47" i="30"/>
  <c r="AI47" i="30"/>
  <c r="AI49" i="30"/>
  <c r="AH51" i="30"/>
  <c r="AI51" i="30"/>
  <c r="AH55" i="30"/>
  <c r="AH37" i="30"/>
  <c r="AI37" i="30"/>
  <c r="AH38" i="30"/>
  <c r="AI38" i="30"/>
  <c r="AH40" i="30"/>
  <c r="AI40" i="30"/>
  <c r="AH41" i="30"/>
  <c r="AH42" i="30"/>
  <c r="AI42" i="30"/>
  <c r="AH44" i="30"/>
  <c r="AI44" i="30"/>
  <c r="AH45" i="30"/>
  <c r="AH46" i="30"/>
  <c r="AI46" i="30"/>
  <c r="AH48" i="30"/>
  <c r="AI48" i="30"/>
  <c r="AH49" i="30"/>
  <c r="AH50" i="30"/>
  <c r="AI50" i="30"/>
  <c r="AH52" i="30"/>
  <c r="AI52" i="30"/>
  <c r="B34" i="40"/>
  <c r="B33" i="40"/>
  <c r="B16" i="40"/>
  <c r="B15" i="40"/>
  <c r="B23" i="39" l="1"/>
  <c r="B45" i="39"/>
  <c r="B46" i="39" l="1"/>
  <c r="B47" i="39" l="1"/>
  <c r="B49" i="38" l="1"/>
  <c r="B48" i="38"/>
  <c r="B50" i="38"/>
  <c r="F8" i="50" l="1"/>
  <c r="B22" i="39" l="1"/>
  <c r="B21" i="39"/>
  <c r="B18" i="49"/>
  <c r="B17" i="49"/>
  <c r="G26" i="50"/>
  <c r="E26" i="50"/>
  <c r="B26" i="50"/>
  <c r="G25" i="50"/>
  <c r="C25" i="50"/>
  <c r="D25" i="50" s="1"/>
  <c r="B25" i="50"/>
  <c r="F25" i="50" s="1"/>
  <c r="G24" i="50"/>
  <c r="H24" i="50" s="1"/>
  <c r="E24" i="50"/>
  <c r="B24" i="50"/>
  <c r="H23" i="50"/>
  <c r="F23" i="50"/>
  <c r="D23" i="50"/>
  <c r="H22" i="50"/>
  <c r="D22" i="50"/>
  <c r="H21" i="50"/>
  <c r="D21" i="50"/>
  <c r="H20" i="50"/>
  <c r="F20" i="50"/>
  <c r="D20" i="50"/>
  <c r="H19" i="50"/>
  <c r="D19" i="50"/>
  <c r="H18" i="50"/>
  <c r="F18" i="50"/>
  <c r="D18" i="50"/>
  <c r="H17" i="50"/>
  <c r="F17" i="50"/>
  <c r="D17" i="50"/>
  <c r="H16" i="50"/>
  <c r="F16" i="50"/>
  <c r="D16" i="50"/>
  <c r="H15" i="50"/>
  <c r="F15" i="50"/>
  <c r="D15" i="50"/>
  <c r="H14" i="50"/>
  <c r="D14" i="50"/>
  <c r="H13" i="50"/>
  <c r="D13" i="50"/>
  <c r="H12" i="50"/>
  <c r="F12" i="50"/>
  <c r="C12" i="50"/>
  <c r="C24" i="50" s="1"/>
  <c r="D24" i="50" s="1"/>
  <c r="H11" i="50"/>
  <c r="F11" i="50"/>
  <c r="D11" i="50"/>
  <c r="H10" i="50"/>
  <c r="F10" i="50"/>
  <c r="D10" i="50"/>
  <c r="H9" i="50"/>
  <c r="F9" i="50"/>
  <c r="D9" i="50"/>
  <c r="H8" i="50"/>
  <c r="D8" i="50"/>
  <c r="F24" i="50" l="1"/>
  <c r="H26" i="50"/>
  <c r="H25" i="50"/>
  <c r="B19" i="49"/>
  <c r="F26" i="50"/>
  <c r="C26" i="50"/>
  <c r="D26" i="50" s="1"/>
  <c r="D12" i="50"/>
  <c r="M28" i="46" l="1"/>
  <c r="U28" i="46" s="1"/>
  <c r="D28" i="46"/>
  <c r="J28" i="46" s="1"/>
  <c r="M27" i="46"/>
  <c r="U27" i="46" s="1"/>
  <c r="D27" i="46"/>
  <c r="L27" i="46" s="1"/>
  <c r="M26" i="46"/>
  <c r="U26" i="46" s="1"/>
  <c r="D26" i="46"/>
  <c r="B26" i="46" s="1"/>
  <c r="E26" i="46" s="1"/>
  <c r="M24" i="46"/>
  <c r="U24" i="46" s="1"/>
  <c r="D24" i="46"/>
  <c r="L24" i="46" s="1"/>
  <c r="M23" i="46"/>
  <c r="U23" i="46" s="1"/>
  <c r="D23" i="46"/>
  <c r="L23" i="46" s="1"/>
  <c r="M22" i="46"/>
  <c r="U22" i="46" s="1"/>
  <c r="L22" i="46"/>
  <c r="D22" i="46"/>
  <c r="J22" i="46" s="1"/>
  <c r="M21" i="46"/>
  <c r="U21" i="46" s="1"/>
  <c r="D21" i="46"/>
  <c r="L21" i="46" s="1"/>
  <c r="M20" i="46"/>
  <c r="U20" i="46" s="1"/>
  <c r="D20" i="46"/>
  <c r="L20" i="46" s="1"/>
  <c r="M19" i="46"/>
  <c r="Q19" i="46" s="1"/>
  <c r="D19" i="46"/>
  <c r="L19" i="46" s="1"/>
  <c r="M18" i="46"/>
  <c r="S18" i="46" s="1"/>
  <c r="D18" i="46"/>
  <c r="L18" i="46" s="1"/>
  <c r="M16" i="46"/>
  <c r="U16" i="46" s="1"/>
  <c r="D16" i="46"/>
  <c r="L16" i="46" s="1"/>
  <c r="B16" i="46"/>
  <c r="E16" i="46" s="1"/>
  <c r="M13" i="46"/>
  <c r="D13" i="46"/>
  <c r="L13" i="46" s="1"/>
  <c r="M12" i="46"/>
  <c r="Q12" i="46" s="1"/>
  <c r="D12" i="46"/>
  <c r="J12" i="46" s="1"/>
  <c r="M11" i="46"/>
  <c r="S11" i="46" s="1"/>
  <c r="D11" i="46"/>
  <c r="H11" i="46" s="1"/>
  <c r="M10" i="46"/>
  <c r="B10" i="46" s="1"/>
  <c r="H10" i="46"/>
  <c r="D10" i="46"/>
  <c r="J10" i="46" s="1"/>
  <c r="Q16" i="46" l="1"/>
  <c r="S16" i="46"/>
  <c r="H16" i="46"/>
  <c r="J11" i="46"/>
  <c r="J26" i="46"/>
  <c r="S21" i="46"/>
  <c r="L11" i="46"/>
  <c r="H26" i="46"/>
  <c r="B22" i="46"/>
  <c r="N22" i="46" s="1"/>
  <c r="J16" i="46"/>
  <c r="S27" i="46"/>
  <c r="U18" i="46"/>
  <c r="H22" i="46"/>
  <c r="L26" i="46"/>
  <c r="S20" i="46"/>
  <c r="Q23" i="46"/>
  <c r="B13" i="46"/>
  <c r="E13" i="46" s="1"/>
  <c r="H13" i="46"/>
  <c r="Q11" i="46"/>
  <c r="S12" i="46"/>
  <c r="J13" i="46"/>
  <c r="Q18" i="46"/>
  <c r="J19" i="46"/>
  <c r="H20" i="46"/>
  <c r="S23" i="46"/>
  <c r="L28" i="46"/>
  <c r="B12" i="46"/>
  <c r="E12" i="46" s="1"/>
  <c r="U12" i="46"/>
  <c r="N16" i="46"/>
  <c r="B18" i="46"/>
  <c r="N18" i="46" s="1"/>
  <c r="J20" i="46"/>
  <c r="B21" i="46"/>
  <c r="E21" i="46" s="1"/>
  <c r="Q21" i="46"/>
  <c r="B27" i="46"/>
  <c r="N27" i="46" s="1"/>
  <c r="Q27" i="46"/>
  <c r="L10" i="46"/>
  <c r="U11" i="46"/>
  <c r="H19" i="46"/>
  <c r="Q20" i="46"/>
  <c r="N10" i="46"/>
  <c r="S10" i="46"/>
  <c r="H12" i="46"/>
  <c r="Q13" i="46"/>
  <c r="B24" i="46"/>
  <c r="N24" i="46" s="1"/>
  <c r="S13" i="46"/>
  <c r="H18" i="46"/>
  <c r="B28" i="46"/>
  <c r="E28" i="46" s="1"/>
  <c r="B11" i="46"/>
  <c r="N11" i="46" s="1"/>
  <c r="L12" i="46"/>
  <c r="U13" i="46"/>
  <c r="J18" i="46"/>
  <c r="S19" i="46"/>
  <c r="H21" i="46"/>
  <c r="Q22" i="46"/>
  <c r="N26" i="46"/>
  <c r="U10" i="46"/>
  <c r="U19" i="46"/>
  <c r="J21" i="46"/>
  <c r="S22" i="46"/>
  <c r="H24" i="46"/>
  <c r="Q26" i="46"/>
  <c r="Q10" i="46"/>
  <c r="N12" i="46"/>
  <c r="B20" i="46"/>
  <c r="E20" i="46" s="1"/>
  <c r="J24" i="46"/>
  <c r="S26" i="46"/>
  <c r="H28" i="46"/>
  <c r="B23" i="46"/>
  <c r="N23" i="46" s="1"/>
  <c r="H23" i="46"/>
  <c r="Q24" i="46"/>
  <c r="E10" i="46"/>
  <c r="B19" i="46"/>
  <c r="E19" i="46" s="1"/>
  <c r="J23" i="46"/>
  <c r="S24" i="46"/>
  <c r="H27" i="46"/>
  <c r="Q28" i="46"/>
  <c r="J27" i="46"/>
  <c r="S28" i="46"/>
  <c r="E23" i="46" l="1"/>
  <c r="N28" i="46"/>
  <c r="E27" i="46"/>
  <c r="E18" i="46"/>
  <c r="N13" i="46"/>
  <c r="E22" i="46"/>
  <c r="N21" i="46"/>
  <c r="N19" i="46"/>
  <c r="E24" i="46"/>
  <c r="E11" i="46"/>
  <c r="N20" i="46"/>
  <c r="D26" i="30" l="1"/>
  <c r="D25" i="30"/>
  <c r="D24" i="30"/>
  <c r="D22" i="30"/>
  <c r="D21" i="30"/>
  <c r="D20" i="30"/>
  <c r="D19" i="30"/>
  <c r="D17" i="30"/>
  <c r="D16" i="30"/>
  <c r="D14" i="30"/>
  <c r="D11" i="30"/>
  <c r="D10" i="30"/>
  <c r="D9" i="30"/>
  <c r="D8" i="30"/>
  <c r="F26" i="30"/>
  <c r="F25" i="30"/>
  <c r="F24" i="30"/>
  <c r="F21" i="30"/>
  <c r="F20" i="30"/>
  <c r="F19" i="30"/>
  <c r="F18" i="30"/>
  <c r="F16" i="30"/>
  <c r="F14" i="30"/>
  <c r="F11" i="30"/>
  <c r="F9" i="30"/>
  <c r="F8" i="30"/>
  <c r="H26" i="30"/>
  <c r="H25" i="30"/>
  <c r="H22" i="30"/>
  <c r="H20" i="30"/>
  <c r="H18" i="30"/>
  <c r="H17" i="30"/>
  <c r="H16" i="30"/>
  <c r="H14" i="30"/>
  <c r="H11" i="30"/>
  <c r="H10" i="30"/>
  <c r="H9" i="30"/>
  <c r="H8" i="30"/>
  <c r="J24" i="30"/>
  <c r="J22" i="30"/>
  <c r="J21" i="30"/>
  <c r="J20" i="30"/>
  <c r="J19" i="30"/>
  <c r="J18" i="30"/>
  <c r="J17" i="30"/>
  <c r="J16" i="30"/>
  <c r="J14" i="30"/>
  <c r="J11" i="30"/>
  <c r="J10" i="30"/>
  <c r="J9" i="30"/>
  <c r="J8" i="30"/>
  <c r="L26" i="30"/>
  <c r="L25" i="30"/>
  <c r="L24" i="30"/>
  <c r="L22" i="30"/>
  <c r="L21" i="30"/>
  <c r="L19" i="30"/>
  <c r="L17" i="30"/>
  <c r="L18" i="30"/>
  <c r="L16" i="30"/>
  <c r="L14" i="30"/>
  <c r="L10" i="30"/>
  <c r="L9" i="30"/>
  <c r="L8" i="30"/>
  <c r="L11" i="30"/>
  <c r="L20" i="30"/>
  <c r="J25" i="30"/>
  <c r="J26" i="30"/>
  <c r="H24" i="30"/>
  <c r="H19" i="30"/>
  <c r="H21" i="30"/>
  <c r="F10" i="30"/>
  <c r="F17" i="30"/>
  <c r="F22" i="30"/>
  <c r="D18" i="30"/>
  <c r="F26" i="33"/>
  <c r="F25" i="33"/>
  <c r="F24" i="33"/>
  <c r="D26" i="33"/>
  <c r="D25" i="33"/>
  <c r="D24" i="33"/>
  <c r="F22" i="33"/>
  <c r="D22" i="33"/>
  <c r="F21" i="33"/>
  <c r="D21" i="33"/>
  <c r="F20" i="33"/>
  <c r="D20" i="33"/>
  <c r="F19" i="33"/>
  <c r="D19" i="33"/>
  <c r="F18" i="33"/>
  <c r="D18" i="33"/>
  <c r="F17" i="33"/>
  <c r="D17" i="33"/>
  <c r="F16" i="33"/>
  <c r="D16" i="33"/>
  <c r="F14" i="33"/>
  <c r="D14" i="33"/>
  <c r="F11" i="33"/>
  <c r="D11" i="33"/>
  <c r="F10" i="33"/>
  <c r="D10" i="33"/>
  <c r="F9" i="33"/>
  <c r="D9" i="33"/>
  <c r="F8" i="33"/>
  <c r="F29" i="41" l="1"/>
  <c r="D29" i="41"/>
  <c r="F28" i="41"/>
  <c r="D28" i="41"/>
  <c r="F27" i="41"/>
  <c r="D27" i="41"/>
  <c r="F25" i="41"/>
  <c r="D25" i="41"/>
  <c r="F24" i="41"/>
  <c r="D24" i="41"/>
  <c r="F23" i="41"/>
  <c r="D23" i="41"/>
  <c r="F22" i="41"/>
  <c r="D22" i="41"/>
  <c r="F21" i="41"/>
  <c r="D21" i="41"/>
  <c r="F20" i="41"/>
  <c r="D20" i="41"/>
  <c r="F19" i="41"/>
  <c r="D19" i="41"/>
  <c r="F17" i="41"/>
  <c r="D17" i="41"/>
  <c r="F14" i="41"/>
  <c r="D14" i="41"/>
  <c r="F13" i="41"/>
  <c r="D13" i="41"/>
  <c r="F12" i="41"/>
  <c r="D12" i="41"/>
  <c r="F11" i="41"/>
  <c r="D11" i="41"/>
  <c r="N121" i="30" l="1"/>
  <c r="P121" i="30"/>
  <c r="R121" i="30"/>
  <c r="T121" i="30"/>
  <c r="V121" i="30"/>
  <c r="N122" i="30"/>
  <c r="P122" i="30"/>
  <c r="R122" i="30"/>
  <c r="T122" i="30"/>
  <c r="V122" i="30"/>
  <c r="P123" i="30"/>
  <c r="R123" i="30"/>
  <c r="T123" i="30"/>
  <c r="V123" i="30"/>
  <c r="N124" i="30"/>
  <c r="P124" i="30"/>
  <c r="R124" i="30"/>
  <c r="V124" i="30"/>
  <c r="N125" i="30"/>
  <c r="P125" i="30"/>
  <c r="R125" i="30"/>
  <c r="T125" i="30"/>
  <c r="V125" i="30"/>
  <c r="N126" i="30"/>
  <c r="P126" i="30"/>
  <c r="R126" i="30"/>
  <c r="T126" i="30"/>
  <c r="V126" i="30"/>
  <c r="N127" i="30"/>
  <c r="P127" i="30"/>
  <c r="R127" i="30"/>
  <c r="T127" i="30"/>
  <c r="V127" i="30"/>
  <c r="N128" i="30"/>
  <c r="P128" i="30"/>
  <c r="R128" i="30"/>
  <c r="T128" i="30"/>
  <c r="V128" i="30"/>
  <c r="N129" i="30"/>
  <c r="P129" i="30"/>
  <c r="R129" i="30"/>
  <c r="T129" i="30"/>
  <c r="V129" i="30"/>
  <c r="N130" i="30"/>
  <c r="P130" i="30"/>
  <c r="T130" i="30"/>
  <c r="V130" i="30"/>
  <c r="N131" i="30"/>
  <c r="P131" i="30"/>
  <c r="R131" i="30"/>
  <c r="T131" i="30"/>
  <c r="V131" i="30"/>
  <c r="N132" i="30"/>
  <c r="P132" i="30"/>
  <c r="R132" i="30"/>
  <c r="T132" i="30"/>
  <c r="V132" i="30"/>
  <c r="N133" i="30"/>
  <c r="P133" i="30"/>
  <c r="R133" i="30"/>
  <c r="T133" i="30"/>
  <c r="V133" i="30"/>
  <c r="N134" i="30"/>
  <c r="P134" i="30"/>
  <c r="R134" i="30"/>
  <c r="T134" i="30"/>
  <c r="V134" i="30"/>
  <c r="N135" i="30"/>
  <c r="P135" i="30"/>
  <c r="R135" i="30"/>
  <c r="T135" i="30"/>
  <c r="V135" i="30"/>
  <c r="N136" i="30"/>
  <c r="P136" i="30"/>
  <c r="T136" i="30"/>
  <c r="V136" i="30"/>
  <c r="N137" i="30"/>
  <c r="P137" i="30"/>
  <c r="R137" i="30"/>
  <c r="T137" i="30"/>
  <c r="V137" i="30"/>
  <c r="N138" i="30"/>
  <c r="P138" i="30"/>
  <c r="R138" i="30"/>
  <c r="T138" i="30"/>
  <c r="V138" i="30"/>
  <c r="N139" i="30"/>
  <c r="P139" i="30"/>
  <c r="R139" i="30"/>
  <c r="T139" i="30"/>
  <c r="V139" i="30"/>
  <c r="N149" i="30"/>
  <c r="P149" i="30"/>
  <c r="R149" i="30"/>
  <c r="T149" i="30"/>
  <c r="V149" i="30"/>
  <c r="N150" i="30"/>
  <c r="P150" i="30"/>
  <c r="R150" i="30"/>
  <c r="T150" i="30"/>
  <c r="V150" i="30"/>
  <c r="N151" i="30"/>
  <c r="P151" i="30"/>
  <c r="R151" i="30"/>
  <c r="T151" i="30"/>
  <c r="V151" i="30"/>
  <c r="N152" i="30"/>
  <c r="P152" i="30"/>
  <c r="R152" i="30"/>
  <c r="T152" i="30"/>
  <c r="V152" i="30"/>
  <c r="N153" i="30"/>
  <c r="P153" i="30"/>
  <c r="R153" i="30"/>
  <c r="T153" i="30"/>
  <c r="V153" i="30"/>
  <c r="N154" i="30"/>
  <c r="P154" i="30"/>
  <c r="R154" i="30"/>
  <c r="T154" i="30"/>
  <c r="V154" i="30"/>
  <c r="N155" i="30"/>
  <c r="P155" i="30"/>
  <c r="R155" i="30"/>
  <c r="T155" i="30"/>
  <c r="V155" i="30"/>
  <c r="N156" i="30"/>
  <c r="P156" i="30"/>
  <c r="R156" i="30"/>
  <c r="T156" i="30"/>
  <c r="V156" i="30"/>
  <c r="N157" i="30"/>
  <c r="P157" i="30"/>
  <c r="R157" i="30"/>
  <c r="T157" i="30"/>
  <c r="V157" i="30"/>
  <c r="N158" i="30"/>
  <c r="P158" i="30"/>
  <c r="R158" i="30"/>
  <c r="T158" i="30"/>
  <c r="V158" i="30"/>
  <c r="N159" i="30"/>
  <c r="P159" i="30"/>
  <c r="R159" i="30"/>
  <c r="T159" i="30"/>
  <c r="V159" i="30"/>
  <c r="N160" i="30"/>
  <c r="P160" i="30"/>
  <c r="R160" i="30"/>
  <c r="T160" i="30"/>
  <c r="V160" i="30"/>
  <c r="N161" i="30"/>
  <c r="P161" i="30"/>
  <c r="R161" i="30"/>
  <c r="T161" i="30"/>
  <c r="V161" i="30"/>
  <c r="N162" i="30"/>
  <c r="P162" i="30"/>
  <c r="R162" i="30"/>
  <c r="T162" i="30"/>
  <c r="V162" i="30"/>
  <c r="N163" i="30"/>
  <c r="P163" i="30"/>
  <c r="R163" i="30"/>
  <c r="T163" i="30"/>
  <c r="V163" i="30"/>
  <c r="N164" i="30"/>
  <c r="P164" i="30"/>
  <c r="R164" i="30"/>
  <c r="T164" i="30"/>
  <c r="V164" i="30"/>
  <c r="N165" i="30"/>
  <c r="P165" i="30"/>
  <c r="R165" i="30"/>
  <c r="T165" i="30"/>
  <c r="V165" i="30"/>
  <c r="N166" i="30"/>
  <c r="P166" i="30"/>
  <c r="R166" i="30"/>
  <c r="T166" i="30"/>
  <c r="V166" i="30"/>
  <c r="N167" i="30"/>
  <c r="P167" i="30"/>
  <c r="R167" i="30"/>
  <c r="T167" i="30"/>
  <c r="V167" i="30"/>
  <c r="B75" i="38" l="1"/>
  <c r="B76" i="38"/>
  <c r="D93" i="30"/>
  <c r="B77" i="38" l="1"/>
  <c r="B72" i="40"/>
  <c r="B71" i="40"/>
  <c r="B54" i="40"/>
  <c r="B73" i="40" l="1"/>
  <c r="B55" i="40"/>
  <c r="B102" i="38"/>
  <c r="B101" i="38"/>
  <c r="B103" i="38" l="1"/>
  <c r="B94" i="39" l="1"/>
  <c r="B93" i="39"/>
  <c r="B70" i="39"/>
  <c r="B71" i="39"/>
  <c r="B72" i="39" l="1"/>
  <c r="B95" i="39"/>
  <c r="D54" i="29" l="1"/>
  <c r="L48" i="29" l="1"/>
  <c r="J48" i="29"/>
  <c r="H48" i="29"/>
  <c r="F48" i="29"/>
  <c r="D48" i="29"/>
  <c r="E41" i="46" l="1"/>
  <c r="J41" i="46"/>
  <c r="L41" i="46"/>
  <c r="P41" i="46"/>
  <c r="R41" i="46"/>
  <c r="T41" i="46"/>
  <c r="W41" i="46"/>
  <c r="Y41" i="46"/>
  <c r="AA41" i="46"/>
  <c r="AC41" i="46"/>
  <c r="AE41" i="46"/>
  <c r="AG41" i="46"/>
  <c r="E42" i="46"/>
  <c r="J42" i="46"/>
  <c r="L42" i="46"/>
  <c r="P42" i="46"/>
  <c r="R42" i="46"/>
  <c r="T42" i="46"/>
  <c r="W42" i="46"/>
  <c r="Y42" i="46"/>
  <c r="AA42" i="46"/>
  <c r="AC42" i="46"/>
  <c r="AE42" i="46"/>
  <c r="AG42" i="46"/>
  <c r="E43" i="46"/>
  <c r="H43" i="46"/>
  <c r="J43" i="46"/>
  <c r="L43" i="46"/>
  <c r="P43" i="46"/>
  <c r="R43" i="46"/>
  <c r="T43" i="46"/>
  <c r="W43" i="46"/>
  <c r="Y43" i="46"/>
  <c r="AA43" i="46"/>
  <c r="AC43" i="46"/>
  <c r="AE43" i="46"/>
  <c r="AG43" i="46"/>
  <c r="E44" i="46"/>
  <c r="H44" i="46"/>
  <c r="J44" i="46"/>
  <c r="L44" i="46"/>
  <c r="P44" i="46"/>
  <c r="R44" i="46"/>
  <c r="T44" i="46"/>
  <c r="W44" i="46"/>
  <c r="Y44" i="46"/>
  <c r="AA44" i="46"/>
  <c r="AC44" i="46"/>
  <c r="AE44" i="46"/>
  <c r="AG44" i="46"/>
  <c r="E45" i="46"/>
  <c r="H45" i="46"/>
  <c r="J45" i="46"/>
  <c r="L45" i="46"/>
  <c r="P45" i="46"/>
  <c r="R45" i="46"/>
  <c r="T45" i="46"/>
  <c r="W45" i="46"/>
  <c r="Y45" i="46"/>
  <c r="AA45" i="46"/>
  <c r="AC45" i="46"/>
  <c r="AE45" i="46"/>
  <c r="AG45" i="46"/>
  <c r="E46" i="46"/>
  <c r="H46" i="46"/>
  <c r="J46" i="46"/>
  <c r="L46" i="46"/>
  <c r="P46" i="46"/>
  <c r="R46" i="46"/>
  <c r="T46" i="46"/>
  <c r="W46" i="46"/>
  <c r="Y46" i="46"/>
  <c r="AA46" i="46"/>
  <c r="AC46" i="46"/>
  <c r="AE46" i="46"/>
  <c r="AG46" i="46"/>
  <c r="E47" i="46"/>
  <c r="H47" i="46"/>
  <c r="J47" i="46"/>
  <c r="L47" i="46"/>
  <c r="P47" i="46"/>
  <c r="R47" i="46"/>
  <c r="T47" i="46"/>
  <c r="W47" i="46"/>
  <c r="Y47" i="46"/>
  <c r="AA47" i="46"/>
  <c r="AC47" i="46"/>
  <c r="AE47" i="46"/>
  <c r="AG47" i="46"/>
  <c r="E48" i="46"/>
  <c r="H48" i="46"/>
  <c r="J48" i="46"/>
  <c r="L48" i="46"/>
  <c r="P48" i="46"/>
  <c r="R48" i="46"/>
  <c r="T48" i="46"/>
  <c r="W48" i="46"/>
  <c r="Y48" i="46"/>
  <c r="AA48" i="46"/>
  <c r="AC48" i="46"/>
  <c r="AE48" i="46"/>
  <c r="AG48" i="46"/>
  <c r="E49" i="46"/>
  <c r="H49" i="46"/>
  <c r="J49" i="46"/>
  <c r="L49" i="46"/>
  <c r="P49" i="46"/>
  <c r="R49" i="46"/>
  <c r="T49" i="46"/>
  <c r="W49" i="46"/>
  <c r="Y49" i="46"/>
  <c r="AA49" i="46"/>
  <c r="AC49" i="46"/>
  <c r="AE49" i="46"/>
  <c r="AG49" i="46"/>
  <c r="E50" i="46"/>
  <c r="H50" i="46"/>
  <c r="J50" i="46"/>
  <c r="L50" i="46"/>
  <c r="P50" i="46"/>
  <c r="R50" i="46"/>
  <c r="T50" i="46"/>
  <c r="W50" i="46"/>
  <c r="Y50" i="46"/>
  <c r="AA50" i="46"/>
  <c r="AC50" i="46"/>
  <c r="AE50" i="46"/>
  <c r="AG50" i="46"/>
  <c r="E51" i="46"/>
  <c r="H51" i="46"/>
  <c r="J51" i="46"/>
  <c r="L51" i="46"/>
  <c r="P51" i="46"/>
  <c r="R51" i="46"/>
  <c r="T51" i="46"/>
  <c r="W51" i="46"/>
  <c r="Y51" i="46"/>
  <c r="AA51" i="46"/>
  <c r="AC51" i="46"/>
  <c r="AE51" i="46"/>
  <c r="AG51" i="46"/>
  <c r="E52" i="46"/>
  <c r="H52" i="46"/>
  <c r="J52" i="46"/>
  <c r="L52" i="46"/>
  <c r="P52" i="46"/>
  <c r="R52" i="46"/>
  <c r="T52" i="46"/>
  <c r="W52" i="46"/>
  <c r="Y52" i="46"/>
  <c r="AA52" i="46"/>
  <c r="AC52" i="46"/>
  <c r="AE52" i="46"/>
  <c r="AG52" i="46"/>
  <c r="E53" i="46"/>
  <c r="H53" i="46"/>
  <c r="J53" i="46"/>
  <c r="L53" i="46"/>
  <c r="P53" i="46"/>
  <c r="R53" i="46"/>
  <c r="T53" i="46"/>
  <c r="W53" i="46"/>
  <c r="Y53" i="46"/>
  <c r="AA53" i="46"/>
  <c r="AC53" i="46"/>
  <c r="AE53" i="46"/>
  <c r="AG53" i="46"/>
  <c r="E54" i="46"/>
  <c r="H54" i="46"/>
  <c r="J54" i="46"/>
  <c r="L54" i="46"/>
  <c r="P54" i="46"/>
  <c r="R54" i="46"/>
  <c r="T54" i="46"/>
  <c r="W54" i="46"/>
  <c r="Y54" i="46"/>
  <c r="AA54" i="46"/>
  <c r="AC54" i="46"/>
  <c r="AE54" i="46"/>
  <c r="AG54" i="46"/>
  <c r="E55" i="46"/>
  <c r="H55" i="46"/>
  <c r="J55" i="46"/>
  <c r="L55" i="46"/>
  <c r="P55" i="46"/>
  <c r="R55" i="46"/>
  <c r="T55" i="46"/>
  <c r="W55" i="46"/>
  <c r="Y55" i="46"/>
  <c r="AA55" i="46"/>
  <c r="AC55" i="46"/>
  <c r="AE55" i="46"/>
  <c r="AG55" i="46"/>
  <c r="E56" i="46"/>
  <c r="H56" i="46"/>
  <c r="J56" i="46"/>
  <c r="L56" i="46"/>
  <c r="P56" i="46"/>
  <c r="R56" i="46"/>
  <c r="T56" i="46"/>
  <c r="W56" i="46"/>
  <c r="Y56" i="46"/>
  <c r="AA56" i="46"/>
  <c r="AC56" i="46"/>
  <c r="AE56" i="46"/>
  <c r="AG56" i="46"/>
  <c r="E57" i="46"/>
  <c r="H57" i="46"/>
  <c r="J57" i="46"/>
  <c r="L57" i="46"/>
  <c r="P57" i="46"/>
  <c r="R57" i="46"/>
  <c r="T57" i="46"/>
  <c r="W57" i="46"/>
  <c r="Y57" i="46"/>
  <c r="AA57" i="46"/>
  <c r="AC57" i="46"/>
  <c r="AE57" i="46"/>
  <c r="AG57" i="46"/>
  <c r="E58" i="46"/>
  <c r="H58" i="46"/>
  <c r="J58" i="46"/>
  <c r="L58" i="46"/>
  <c r="P58" i="46"/>
  <c r="R58" i="46"/>
  <c r="T58" i="46"/>
  <c r="W58" i="46"/>
  <c r="Y58" i="46"/>
  <c r="AA58" i="46"/>
  <c r="AC58" i="46"/>
  <c r="AE58" i="46"/>
  <c r="AG58" i="46"/>
  <c r="E59" i="46"/>
  <c r="H59" i="46"/>
  <c r="J59" i="46"/>
  <c r="L59" i="46"/>
  <c r="P59" i="46"/>
  <c r="R59" i="46"/>
  <c r="T59" i="46"/>
  <c r="W59" i="46"/>
  <c r="Y59" i="46"/>
  <c r="AA59" i="46"/>
  <c r="AC59" i="46"/>
  <c r="AE59" i="46"/>
  <c r="AG59" i="46"/>
  <c r="B71" i="46"/>
  <c r="E71" i="46" s="1"/>
  <c r="H71" i="46"/>
  <c r="J71" i="46"/>
  <c r="L71" i="46"/>
  <c r="N71" i="46"/>
  <c r="P71" i="46"/>
  <c r="R71" i="46"/>
  <c r="W71" i="46"/>
  <c r="Y71" i="46"/>
  <c r="AA71" i="46"/>
  <c r="AC71" i="46"/>
  <c r="AE71" i="46"/>
  <c r="AG71" i="46"/>
  <c r="B72" i="46"/>
  <c r="E72" i="46" s="1"/>
  <c r="H72" i="46"/>
  <c r="J72" i="46"/>
  <c r="L72" i="46"/>
  <c r="N72" i="46"/>
  <c r="P72" i="46"/>
  <c r="R72" i="46"/>
  <c r="W72" i="46"/>
  <c r="Y72" i="46"/>
  <c r="AA72" i="46"/>
  <c r="AC72" i="46"/>
  <c r="AE72" i="46"/>
  <c r="AG72" i="46"/>
  <c r="B73" i="46"/>
  <c r="T73" i="46" s="1"/>
  <c r="H73" i="46"/>
  <c r="J73" i="46"/>
  <c r="L73" i="46"/>
  <c r="N73" i="46"/>
  <c r="P73" i="46"/>
  <c r="R73" i="46"/>
  <c r="W73" i="46"/>
  <c r="Y73" i="46"/>
  <c r="AA73" i="46"/>
  <c r="AC73" i="46"/>
  <c r="AE73" i="46"/>
  <c r="AG73" i="46"/>
  <c r="B74" i="46"/>
  <c r="E74" i="46" s="1"/>
  <c r="H74" i="46"/>
  <c r="J74" i="46"/>
  <c r="L74" i="46"/>
  <c r="N74" i="46"/>
  <c r="P74" i="46"/>
  <c r="R74" i="46"/>
  <c r="W74" i="46"/>
  <c r="Y74" i="46"/>
  <c r="AA74" i="46"/>
  <c r="AC74" i="46"/>
  <c r="AE74" i="46"/>
  <c r="AG74" i="46"/>
  <c r="B75" i="46"/>
  <c r="E75" i="46" s="1"/>
  <c r="H75" i="46"/>
  <c r="J75" i="46"/>
  <c r="L75" i="46"/>
  <c r="N75" i="46"/>
  <c r="P75" i="46"/>
  <c r="R75" i="46"/>
  <c r="W75" i="46"/>
  <c r="Y75" i="46"/>
  <c r="AA75" i="46"/>
  <c r="AC75" i="46"/>
  <c r="AE75" i="46"/>
  <c r="AG75" i="46"/>
  <c r="B76" i="46"/>
  <c r="E76" i="46" s="1"/>
  <c r="H76" i="46"/>
  <c r="J76" i="46"/>
  <c r="L76" i="46"/>
  <c r="N76" i="46"/>
  <c r="P76" i="46"/>
  <c r="R76" i="46"/>
  <c r="W76" i="46"/>
  <c r="Y76" i="46"/>
  <c r="AA76" i="46"/>
  <c r="AC76" i="46"/>
  <c r="AE76" i="46"/>
  <c r="AG76" i="46"/>
  <c r="B77" i="46"/>
  <c r="E77" i="46" s="1"/>
  <c r="H77" i="46"/>
  <c r="J77" i="46"/>
  <c r="L77" i="46"/>
  <c r="N77" i="46"/>
  <c r="P77" i="46"/>
  <c r="R77" i="46"/>
  <c r="W77" i="46"/>
  <c r="Y77" i="46"/>
  <c r="AA77" i="46"/>
  <c r="AC77" i="46"/>
  <c r="AE77" i="46"/>
  <c r="AG77" i="46"/>
  <c r="B78" i="46"/>
  <c r="E78" i="46" s="1"/>
  <c r="H78" i="46"/>
  <c r="J78" i="46"/>
  <c r="L78" i="46"/>
  <c r="N78" i="46"/>
  <c r="P78" i="46"/>
  <c r="W78" i="46"/>
  <c r="Y78" i="46"/>
  <c r="AA78" i="46"/>
  <c r="AC78" i="46"/>
  <c r="AE78" i="46"/>
  <c r="B79" i="46"/>
  <c r="E79" i="46" s="1"/>
  <c r="H79" i="46"/>
  <c r="J79" i="46"/>
  <c r="L79" i="46"/>
  <c r="N79" i="46"/>
  <c r="P79" i="46"/>
  <c r="R79" i="46"/>
  <c r="W79" i="46"/>
  <c r="Y79" i="46"/>
  <c r="AA79" i="46"/>
  <c r="AC79" i="46"/>
  <c r="AE79" i="46"/>
  <c r="AG79" i="46"/>
  <c r="B80" i="46"/>
  <c r="T80" i="46" s="1"/>
  <c r="H80" i="46"/>
  <c r="J80" i="46"/>
  <c r="L80" i="46"/>
  <c r="N80" i="46"/>
  <c r="P80" i="46"/>
  <c r="R80" i="46"/>
  <c r="W80" i="46"/>
  <c r="Y80" i="46"/>
  <c r="AA80" i="46"/>
  <c r="AC80" i="46"/>
  <c r="AE80" i="46"/>
  <c r="AG80" i="46"/>
  <c r="B81" i="46"/>
  <c r="E81" i="46" s="1"/>
  <c r="H81" i="46"/>
  <c r="J81" i="46"/>
  <c r="L81" i="46"/>
  <c r="N81" i="46"/>
  <c r="P81" i="46"/>
  <c r="R81" i="46"/>
  <c r="W81" i="46"/>
  <c r="Y81" i="46"/>
  <c r="AA81" i="46"/>
  <c r="AC81" i="46"/>
  <c r="AE81" i="46"/>
  <c r="AG81" i="46"/>
  <c r="B82" i="46"/>
  <c r="T82" i="46" s="1"/>
  <c r="H82" i="46"/>
  <c r="J82" i="46"/>
  <c r="L82" i="46"/>
  <c r="N82" i="46"/>
  <c r="P82" i="46"/>
  <c r="R82" i="46"/>
  <c r="W82" i="46"/>
  <c r="Y82" i="46"/>
  <c r="AA82" i="46"/>
  <c r="AC82" i="46"/>
  <c r="AE82" i="46"/>
  <c r="AG82" i="46"/>
  <c r="B83" i="46"/>
  <c r="T83" i="46" s="1"/>
  <c r="H83" i="46"/>
  <c r="J83" i="46"/>
  <c r="L83" i="46"/>
  <c r="N83" i="46"/>
  <c r="P83" i="46"/>
  <c r="W83" i="46"/>
  <c r="Y83" i="46"/>
  <c r="AA83" i="46"/>
  <c r="AC83" i="46"/>
  <c r="AE83" i="46"/>
  <c r="B84" i="46"/>
  <c r="E84" i="46" s="1"/>
  <c r="H84" i="46"/>
  <c r="J84" i="46"/>
  <c r="L84" i="46"/>
  <c r="N84" i="46"/>
  <c r="P84" i="46"/>
  <c r="R84" i="46"/>
  <c r="W84" i="46"/>
  <c r="Y84" i="46"/>
  <c r="AA84" i="46"/>
  <c r="AC84" i="46"/>
  <c r="AE84" i="46"/>
  <c r="AG84" i="46"/>
  <c r="B85" i="46"/>
  <c r="T85" i="46" s="1"/>
  <c r="H85" i="46"/>
  <c r="J85" i="46"/>
  <c r="L85" i="46"/>
  <c r="N85" i="46"/>
  <c r="P85" i="46"/>
  <c r="R85" i="46"/>
  <c r="W85" i="46"/>
  <c r="Y85" i="46"/>
  <c r="AA85" i="46"/>
  <c r="AC85" i="46"/>
  <c r="AE85" i="46"/>
  <c r="AG85" i="46"/>
  <c r="B86" i="46"/>
  <c r="T86" i="46" s="1"/>
  <c r="H86" i="46"/>
  <c r="J86" i="46"/>
  <c r="L86" i="46"/>
  <c r="N86" i="46"/>
  <c r="P86" i="46"/>
  <c r="R86" i="46"/>
  <c r="W86" i="46"/>
  <c r="Y86" i="46"/>
  <c r="AA86" i="46"/>
  <c r="AC86" i="46"/>
  <c r="AE86" i="46"/>
  <c r="AG86" i="46"/>
  <c r="B87" i="46"/>
  <c r="E87" i="46" s="1"/>
  <c r="H87" i="46"/>
  <c r="J87" i="46"/>
  <c r="L87" i="46"/>
  <c r="N87" i="46"/>
  <c r="P87" i="46"/>
  <c r="R87" i="46"/>
  <c r="W87" i="46"/>
  <c r="Y87" i="46"/>
  <c r="AA87" i="46"/>
  <c r="AC87" i="46"/>
  <c r="AE87" i="46"/>
  <c r="AG87" i="46"/>
  <c r="B88" i="46"/>
  <c r="T88" i="46" s="1"/>
  <c r="H88" i="46"/>
  <c r="J88" i="46"/>
  <c r="L88" i="46"/>
  <c r="N88" i="46"/>
  <c r="P88" i="46"/>
  <c r="R88" i="46"/>
  <c r="W88" i="46"/>
  <c r="Y88" i="46"/>
  <c r="AA88" i="46"/>
  <c r="AC88" i="46"/>
  <c r="AE88" i="46"/>
  <c r="AG88" i="46"/>
  <c r="B89" i="46"/>
  <c r="T89" i="46" s="1"/>
  <c r="H89" i="46"/>
  <c r="J89" i="46"/>
  <c r="L89" i="46"/>
  <c r="N89" i="46"/>
  <c r="P89" i="46"/>
  <c r="R89" i="46"/>
  <c r="W89" i="46"/>
  <c r="Y89" i="46"/>
  <c r="AA89" i="46"/>
  <c r="AC89" i="46"/>
  <c r="AE89" i="46"/>
  <c r="AG89" i="46"/>
  <c r="E80" i="46" l="1"/>
  <c r="E82" i="46"/>
  <c r="E88" i="46"/>
  <c r="E86" i="46"/>
  <c r="E73" i="46"/>
  <c r="T76" i="46"/>
  <c r="T77" i="46"/>
  <c r="T74" i="46"/>
  <c r="E89" i="46"/>
  <c r="E83" i="46"/>
  <c r="T79" i="46"/>
  <c r="T84" i="46"/>
  <c r="T71" i="46"/>
  <c r="T81" i="46"/>
  <c r="T72" i="46"/>
  <c r="T75" i="46"/>
  <c r="T87" i="46"/>
  <c r="T78" i="46"/>
  <c r="E85" i="46"/>
  <c r="L49" i="29" l="1"/>
  <c r="L50" i="29"/>
  <c r="L51" i="29"/>
  <c r="L52" i="29"/>
  <c r="L53" i="29"/>
  <c r="L54" i="29"/>
  <c r="L55" i="29"/>
  <c r="L56" i="29"/>
  <c r="L57" i="29"/>
  <c r="L58" i="29"/>
  <c r="L59" i="29"/>
  <c r="L60" i="29"/>
  <c r="L61" i="29"/>
  <c r="L62" i="29"/>
  <c r="L63" i="29"/>
  <c r="L64" i="29"/>
  <c r="L65" i="29"/>
  <c r="L66" i="29"/>
  <c r="J49" i="29"/>
  <c r="J50" i="29"/>
  <c r="J51" i="29"/>
  <c r="J52" i="29"/>
  <c r="J53" i="29"/>
  <c r="J54" i="29"/>
  <c r="J55" i="29"/>
  <c r="J56" i="29"/>
  <c r="J57" i="29"/>
  <c r="J58" i="29"/>
  <c r="J59" i="29"/>
  <c r="J60" i="29"/>
  <c r="J61" i="29"/>
  <c r="J62" i="29"/>
  <c r="J63" i="29"/>
  <c r="J64" i="29"/>
  <c r="J65" i="29"/>
  <c r="J66" i="29"/>
  <c r="H49" i="29"/>
  <c r="H50" i="29"/>
  <c r="H51" i="29"/>
  <c r="H52" i="29"/>
  <c r="H53" i="29"/>
  <c r="H54" i="29"/>
  <c r="H55" i="29"/>
  <c r="H56" i="29"/>
  <c r="H57" i="29"/>
  <c r="H58" i="29"/>
  <c r="H59" i="29"/>
  <c r="H60" i="29"/>
  <c r="H61" i="29"/>
  <c r="H62" i="29"/>
  <c r="H63" i="29"/>
  <c r="H64" i="29"/>
  <c r="H65" i="29"/>
  <c r="H66" i="29"/>
  <c r="F49" i="29"/>
  <c r="F50" i="29"/>
  <c r="F51" i="29"/>
  <c r="F52" i="29"/>
  <c r="F53" i="29"/>
  <c r="F54" i="29"/>
  <c r="F55" i="29"/>
  <c r="F56" i="29"/>
  <c r="F57" i="29"/>
  <c r="F58" i="29"/>
  <c r="F59" i="29"/>
  <c r="F60" i="29"/>
  <c r="F61" i="29"/>
  <c r="F62" i="29"/>
  <c r="F63" i="29"/>
  <c r="F64" i="29"/>
  <c r="F65" i="29"/>
  <c r="F66" i="29"/>
  <c r="D49" i="29"/>
  <c r="D50" i="29"/>
  <c r="D51" i="29"/>
  <c r="D52" i="29"/>
  <c r="D53" i="29"/>
  <c r="D55" i="29"/>
  <c r="D56" i="29"/>
  <c r="D57" i="29"/>
  <c r="D58" i="29"/>
  <c r="D59" i="29"/>
  <c r="D60" i="29"/>
  <c r="D61" i="29"/>
  <c r="D62" i="29"/>
  <c r="D63" i="29"/>
  <c r="D64" i="29"/>
  <c r="D65" i="29"/>
  <c r="D66" i="29"/>
  <c r="B56" i="43"/>
  <c r="F56" i="43" s="1"/>
  <c r="B55" i="43"/>
  <c r="F55" i="43" s="1"/>
  <c r="B54" i="43"/>
  <c r="D54" i="43" s="1"/>
  <c r="B53" i="43"/>
  <c r="F53" i="43" s="1"/>
  <c r="B52" i="43"/>
  <c r="F52" i="43" s="1"/>
  <c r="B51" i="43"/>
  <c r="F51" i="43" s="1"/>
  <c r="B50" i="43"/>
  <c r="F50" i="43" s="1"/>
  <c r="B49" i="43"/>
  <c r="F49" i="43" s="1"/>
  <c r="B48" i="43"/>
  <c r="F48" i="43" s="1"/>
  <c r="B47" i="43"/>
  <c r="F47" i="43" s="1"/>
  <c r="B46" i="43"/>
  <c r="D46" i="43" s="1"/>
  <c r="B45" i="43"/>
  <c r="F45" i="43" s="1"/>
  <c r="B44" i="43"/>
  <c r="F44" i="43" s="1"/>
  <c r="B43" i="43"/>
  <c r="D43" i="43" s="1"/>
  <c r="B42" i="43"/>
  <c r="D42" i="43" s="1"/>
  <c r="B41" i="43"/>
  <c r="D41" i="43" s="1"/>
  <c r="B40" i="43"/>
  <c r="D40" i="43" s="1"/>
  <c r="B39" i="43"/>
  <c r="F39" i="43" s="1"/>
  <c r="B38" i="43"/>
  <c r="D38" i="43" s="1"/>
  <c r="F42" i="43" l="1"/>
  <c r="F46" i="43"/>
  <c r="D49" i="43"/>
  <c r="D50" i="43"/>
  <c r="D56" i="43"/>
  <c r="F54" i="43"/>
  <c r="F41" i="43"/>
  <c r="F40" i="43"/>
  <c r="D48" i="43"/>
  <c r="D51" i="43"/>
  <c r="D44" i="43"/>
  <c r="D52" i="43"/>
  <c r="D45" i="43"/>
  <c r="D53" i="43"/>
  <c r="F43" i="43"/>
  <c r="F38" i="43"/>
  <c r="D39" i="43"/>
  <c r="D47" i="43"/>
  <c r="D55" i="43"/>
  <c r="R61" i="41" l="1"/>
  <c r="P61" i="41"/>
  <c r="N61" i="41"/>
  <c r="L61" i="41"/>
  <c r="J61" i="41"/>
  <c r="H61" i="41"/>
  <c r="F61" i="41"/>
  <c r="D61" i="41"/>
  <c r="R60" i="41"/>
  <c r="P60" i="41"/>
  <c r="N60" i="41"/>
  <c r="L60" i="41"/>
  <c r="J60" i="41"/>
  <c r="H60" i="41"/>
  <c r="F60" i="41"/>
  <c r="D60" i="41"/>
  <c r="R59" i="41"/>
  <c r="P59" i="41"/>
  <c r="N59" i="41"/>
  <c r="L59" i="41"/>
  <c r="J59" i="41"/>
  <c r="H59" i="41"/>
  <c r="F59" i="41"/>
  <c r="D59" i="41"/>
  <c r="R58" i="41"/>
  <c r="P58" i="41"/>
  <c r="N58" i="41"/>
  <c r="L58" i="41"/>
  <c r="J58" i="41"/>
  <c r="H58" i="41"/>
  <c r="F58" i="41"/>
  <c r="D58" i="41"/>
  <c r="R57" i="41"/>
  <c r="P57" i="41"/>
  <c r="N57" i="41"/>
  <c r="L57" i="41"/>
  <c r="J57" i="41"/>
  <c r="H57" i="41"/>
  <c r="F57" i="41"/>
  <c r="D57" i="41"/>
  <c r="R56" i="41"/>
  <c r="P56" i="41"/>
  <c r="N56" i="41"/>
  <c r="L56" i="41"/>
  <c r="J56" i="41"/>
  <c r="H56" i="41"/>
  <c r="F56" i="41"/>
  <c r="D56" i="41"/>
  <c r="R55" i="41"/>
  <c r="P55" i="41"/>
  <c r="N55" i="41"/>
  <c r="L55" i="41"/>
  <c r="J55" i="41"/>
  <c r="H55" i="41"/>
  <c r="F55" i="41"/>
  <c r="D55" i="41"/>
  <c r="N54" i="41"/>
  <c r="L54" i="41"/>
  <c r="J54" i="41"/>
  <c r="H54" i="41"/>
  <c r="F54" i="41"/>
  <c r="D54" i="41"/>
  <c r="N53" i="41"/>
  <c r="L53" i="41"/>
  <c r="J53" i="41"/>
  <c r="H53" i="41"/>
  <c r="F53" i="41"/>
  <c r="D53" i="41"/>
  <c r="R52" i="41"/>
  <c r="P52" i="41"/>
  <c r="N52" i="41"/>
  <c r="L52" i="41"/>
  <c r="J52" i="41"/>
  <c r="H52" i="41"/>
  <c r="F52" i="41"/>
  <c r="D52" i="41"/>
  <c r="R51" i="41"/>
  <c r="P51" i="41"/>
  <c r="N51" i="41"/>
  <c r="L51" i="41"/>
  <c r="J51" i="41"/>
  <c r="H51" i="41"/>
  <c r="F51" i="41"/>
  <c r="D51" i="41"/>
  <c r="R50" i="41"/>
  <c r="P50" i="41"/>
  <c r="N50" i="41"/>
  <c r="L50" i="41"/>
  <c r="J50" i="41"/>
  <c r="H50" i="41"/>
  <c r="F50" i="41"/>
  <c r="D50" i="41"/>
  <c r="R49" i="41"/>
  <c r="P49" i="41"/>
  <c r="N49" i="41"/>
  <c r="L49" i="41"/>
  <c r="J49" i="41"/>
  <c r="H49" i="41"/>
  <c r="F49" i="41"/>
  <c r="D49" i="41"/>
  <c r="R48" i="41"/>
  <c r="P48" i="41"/>
  <c r="N48" i="41"/>
  <c r="L48" i="41"/>
  <c r="J48" i="41"/>
  <c r="H48" i="41"/>
  <c r="F48" i="41"/>
  <c r="D48" i="41"/>
  <c r="R47" i="41"/>
  <c r="P47" i="41"/>
  <c r="N47" i="41"/>
  <c r="L47" i="41"/>
  <c r="J47" i="41"/>
  <c r="H47" i="41"/>
  <c r="F47" i="41"/>
  <c r="D47" i="41"/>
  <c r="R46" i="41"/>
  <c r="P46" i="41"/>
  <c r="N46" i="41"/>
  <c r="L46" i="41"/>
  <c r="J46" i="41"/>
  <c r="H46" i="41"/>
  <c r="F46" i="41"/>
  <c r="D46" i="41"/>
  <c r="R45" i="41"/>
  <c r="P45" i="41"/>
  <c r="N45" i="41"/>
  <c r="L45" i="41"/>
  <c r="J45" i="41"/>
  <c r="H45" i="41"/>
  <c r="F45" i="41"/>
  <c r="D45" i="41"/>
  <c r="R44" i="41"/>
  <c r="P44" i="41"/>
  <c r="N44" i="41"/>
  <c r="L44" i="41"/>
  <c r="J44" i="41"/>
  <c r="H44" i="41"/>
  <c r="F44" i="41"/>
  <c r="D44" i="41"/>
  <c r="R43" i="41"/>
  <c r="P43" i="41"/>
  <c r="N43" i="41"/>
  <c r="L43" i="41"/>
  <c r="J43" i="41"/>
  <c r="H43" i="41"/>
  <c r="F43" i="41"/>
  <c r="D43" i="41"/>
  <c r="R92" i="41"/>
  <c r="P92" i="41"/>
  <c r="N92" i="41"/>
  <c r="L92" i="41"/>
  <c r="J92" i="41"/>
  <c r="H92" i="41"/>
  <c r="F92" i="41"/>
  <c r="D92" i="41"/>
  <c r="R91" i="41"/>
  <c r="P91" i="41"/>
  <c r="N91" i="41"/>
  <c r="L91" i="41"/>
  <c r="J91" i="41"/>
  <c r="H91" i="41"/>
  <c r="F91" i="41"/>
  <c r="D91" i="41"/>
  <c r="R90" i="41"/>
  <c r="P90" i="41"/>
  <c r="N90" i="41"/>
  <c r="L90" i="41"/>
  <c r="J90" i="41"/>
  <c r="H90" i="41"/>
  <c r="F90" i="41"/>
  <c r="D90" i="41"/>
  <c r="R89" i="41"/>
  <c r="P89" i="41"/>
  <c r="N89" i="41"/>
  <c r="L89" i="41"/>
  <c r="J89" i="41"/>
  <c r="H89" i="41"/>
  <c r="F89" i="41"/>
  <c r="D89" i="41"/>
  <c r="R88" i="41"/>
  <c r="P88" i="41"/>
  <c r="N88" i="41"/>
  <c r="L88" i="41"/>
  <c r="J88" i="41"/>
  <c r="H88" i="41"/>
  <c r="F88" i="41"/>
  <c r="D88" i="41"/>
  <c r="R87" i="41"/>
  <c r="P87" i="41"/>
  <c r="N87" i="41"/>
  <c r="L87" i="41"/>
  <c r="J87" i="41"/>
  <c r="H87" i="41"/>
  <c r="F87" i="41"/>
  <c r="D87" i="41"/>
  <c r="R86" i="41"/>
  <c r="P86" i="41"/>
  <c r="N86" i="41"/>
  <c r="L86" i="41"/>
  <c r="J86" i="41"/>
  <c r="H86" i="41"/>
  <c r="F86" i="41"/>
  <c r="D86" i="41"/>
  <c r="R85" i="41"/>
  <c r="P85" i="41"/>
  <c r="N85" i="41"/>
  <c r="L85" i="41"/>
  <c r="J85" i="41"/>
  <c r="H85" i="41"/>
  <c r="F85" i="41"/>
  <c r="D85" i="41"/>
  <c r="R84" i="41"/>
  <c r="P84" i="41"/>
  <c r="N84" i="41"/>
  <c r="L84" i="41"/>
  <c r="J84" i="41"/>
  <c r="H84" i="41"/>
  <c r="F84" i="41"/>
  <c r="D84" i="41"/>
  <c r="R83" i="41"/>
  <c r="P83" i="41"/>
  <c r="N83" i="41"/>
  <c r="L83" i="41"/>
  <c r="J83" i="41"/>
  <c r="H83" i="41"/>
  <c r="F83" i="41"/>
  <c r="D83" i="41"/>
  <c r="R82" i="41"/>
  <c r="P82" i="41"/>
  <c r="N82" i="41"/>
  <c r="L82" i="41"/>
  <c r="J82" i="41"/>
  <c r="H82" i="41"/>
  <c r="F82" i="41"/>
  <c r="D82" i="41"/>
  <c r="R81" i="41"/>
  <c r="P81" i="41"/>
  <c r="N81" i="41"/>
  <c r="L81" i="41"/>
  <c r="J81" i="41"/>
  <c r="H81" i="41"/>
  <c r="F81" i="41"/>
  <c r="D81" i="41"/>
  <c r="R80" i="41"/>
  <c r="P80" i="41"/>
  <c r="N80" i="41"/>
  <c r="L80" i="41"/>
  <c r="J80" i="41"/>
  <c r="H80" i="41"/>
  <c r="F80" i="41"/>
  <c r="D80" i="41"/>
  <c r="R79" i="41"/>
  <c r="P79" i="41"/>
  <c r="N79" i="41"/>
  <c r="L79" i="41"/>
  <c r="J79" i="41"/>
  <c r="H79" i="41"/>
  <c r="F79" i="41"/>
  <c r="D79" i="41"/>
  <c r="R78" i="41"/>
  <c r="P78" i="41"/>
  <c r="N78" i="41"/>
  <c r="L78" i="41"/>
  <c r="J78" i="41"/>
  <c r="H78" i="41"/>
  <c r="F78" i="41"/>
  <c r="D78" i="41"/>
  <c r="R77" i="41"/>
  <c r="P77" i="41"/>
  <c r="N77" i="41"/>
  <c r="L77" i="41"/>
  <c r="J77" i="41"/>
  <c r="H77" i="41"/>
  <c r="F77" i="41"/>
  <c r="D77" i="41"/>
  <c r="R76" i="41"/>
  <c r="P76" i="41"/>
  <c r="N76" i="41"/>
  <c r="L76" i="41"/>
  <c r="J76" i="41"/>
  <c r="H76" i="41"/>
  <c r="F76" i="41"/>
  <c r="D76" i="41"/>
  <c r="R75" i="41"/>
  <c r="P75" i="41"/>
  <c r="N75" i="41"/>
  <c r="L75" i="41"/>
  <c r="J75" i="41"/>
  <c r="H75" i="41"/>
  <c r="F75" i="41"/>
  <c r="D75" i="41"/>
  <c r="R74" i="41"/>
  <c r="P74" i="41"/>
  <c r="N74" i="41"/>
  <c r="L74" i="41"/>
  <c r="J74" i="41"/>
  <c r="H74" i="41"/>
  <c r="F74" i="41"/>
  <c r="D74" i="41"/>
  <c r="L139" i="30" l="1"/>
  <c r="J139" i="30"/>
  <c r="H139" i="30"/>
  <c r="F139" i="30"/>
  <c r="D139" i="30"/>
  <c r="L138" i="30"/>
  <c r="J138" i="30"/>
  <c r="H138" i="30"/>
  <c r="F138" i="30"/>
  <c r="D138" i="30"/>
  <c r="L137" i="30"/>
  <c r="J137" i="30"/>
  <c r="H137" i="30"/>
  <c r="F137" i="30"/>
  <c r="D137" i="30"/>
  <c r="L136" i="30"/>
  <c r="J136" i="30"/>
  <c r="H136" i="30"/>
  <c r="F136" i="30"/>
  <c r="D136" i="30"/>
  <c r="L135" i="30"/>
  <c r="J135" i="30"/>
  <c r="H135" i="30"/>
  <c r="F135" i="30"/>
  <c r="D135" i="30"/>
  <c r="L134" i="30"/>
  <c r="J134" i="30"/>
  <c r="H134" i="30"/>
  <c r="D134" i="30"/>
  <c r="L133" i="30"/>
  <c r="J133" i="30"/>
  <c r="H133" i="30"/>
  <c r="F133" i="30"/>
  <c r="D133" i="30"/>
  <c r="J132" i="30"/>
  <c r="H132" i="30"/>
  <c r="F132" i="30"/>
  <c r="D132" i="30"/>
  <c r="L131" i="30"/>
  <c r="J131" i="30"/>
  <c r="H131" i="30"/>
  <c r="F131" i="30"/>
  <c r="D131" i="30"/>
  <c r="L130" i="30"/>
  <c r="J130" i="30"/>
  <c r="H130" i="30"/>
  <c r="D130" i="30"/>
  <c r="L129" i="30"/>
  <c r="J129" i="30"/>
  <c r="H129" i="30"/>
  <c r="F129" i="30"/>
  <c r="D129" i="30"/>
  <c r="L128" i="30"/>
  <c r="J128" i="30"/>
  <c r="H128" i="30"/>
  <c r="F128" i="30"/>
  <c r="D128" i="30"/>
  <c r="L127" i="30"/>
  <c r="J127" i="30"/>
  <c r="H127" i="30"/>
  <c r="F127" i="30"/>
  <c r="D127" i="30"/>
  <c r="L126" i="30"/>
  <c r="J126" i="30"/>
  <c r="H126" i="30"/>
  <c r="F126" i="30"/>
  <c r="D126" i="30"/>
  <c r="L125" i="30"/>
  <c r="J125" i="30"/>
  <c r="H125" i="30"/>
  <c r="F125" i="30"/>
  <c r="D125" i="30"/>
  <c r="L124" i="30"/>
  <c r="J124" i="30"/>
  <c r="H124" i="30"/>
  <c r="F124" i="30"/>
  <c r="D124" i="30"/>
  <c r="L123" i="30"/>
  <c r="J123" i="30"/>
  <c r="H123" i="30"/>
  <c r="F123" i="30"/>
  <c r="D123" i="30"/>
  <c r="L122" i="30"/>
  <c r="J122" i="30"/>
  <c r="H122" i="30"/>
  <c r="F122" i="30"/>
  <c r="D122" i="30"/>
  <c r="L121" i="30"/>
  <c r="J121" i="30"/>
  <c r="H121" i="30"/>
  <c r="F121" i="30"/>
  <c r="D121" i="30"/>
  <c r="D149" i="30" l="1"/>
  <c r="F149" i="30"/>
  <c r="H149" i="30"/>
  <c r="J149" i="30"/>
  <c r="L149" i="30"/>
  <c r="D150" i="30"/>
  <c r="F150" i="30"/>
  <c r="H150" i="30"/>
  <c r="J150" i="30"/>
  <c r="L150" i="30"/>
  <c r="D151" i="30"/>
  <c r="F151" i="30"/>
  <c r="H151" i="30"/>
  <c r="J151" i="30"/>
  <c r="L151" i="30"/>
  <c r="D152" i="30"/>
  <c r="F152" i="30"/>
  <c r="H152" i="30"/>
  <c r="J152" i="30"/>
  <c r="L152" i="30"/>
  <c r="D153" i="30"/>
  <c r="F153" i="30"/>
  <c r="H153" i="30"/>
  <c r="J153" i="30"/>
  <c r="L153" i="30"/>
  <c r="D154" i="30"/>
  <c r="F154" i="30"/>
  <c r="H154" i="30"/>
  <c r="J154" i="30"/>
  <c r="L154" i="30"/>
  <c r="D155" i="30"/>
  <c r="F155" i="30"/>
  <c r="H155" i="30"/>
  <c r="J155" i="30"/>
  <c r="L155" i="30"/>
  <c r="D156" i="30"/>
  <c r="F156" i="30"/>
  <c r="H156" i="30"/>
  <c r="J156" i="30"/>
  <c r="L156" i="30"/>
  <c r="D157" i="30"/>
  <c r="F157" i="30"/>
  <c r="H157" i="30"/>
  <c r="J157" i="30"/>
  <c r="L157" i="30"/>
  <c r="D158" i="30"/>
  <c r="F158" i="30"/>
  <c r="H158" i="30"/>
  <c r="J158" i="30"/>
  <c r="L158" i="30"/>
  <c r="D159" i="30"/>
  <c r="F159" i="30"/>
  <c r="H159" i="30"/>
  <c r="J159" i="30"/>
  <c r="L159" i="30"/>
  <c r="D160" i="30"/>
  <c r="F160" i="30"/>
  <c r="H160" i="30"/>
  <c r="J160" i="30"/>
  <c r="L160" i="30"/>
  <c r="D161" i="30"/>
  <c r="F161" i="30"/>
  <c r="H161" i="30"/>
  <c r="J161" i="30"/>
  <c r="L161" i="30"/>
  <c r="D162" i="30"/>
  <c r="F162" i="30"/>
  <c r="H162" i="30"/>
  <c r="J162" i="30"/>
  <c r="L162" i="30"/>
  <c r="D163" i="30"/>
  <c r="F163" i="30"/>
  <c r="H163" i="30"/>
  <c r="J163" i="30"/>
  <c r="L163" i="30"/>
  <c r="D164" i="30"/>
  <c r="F164" i="30"/>
  <c r="H164" i="30"/>
  <c r="J164" i="30"/>
  <c r="L164" i="30"/>
  <c r="D165" i="30"/>
  <c r="F165" i="30"/>
  <c r="H165" i="30"/>
  <c r="J165" i="30"/>
  <c r="L165" i="30"/>
  <c r="D166" i="30"/>
  <c r="F166" i="30"/>
  <c r="H166" i="30"/>
  <c r="J166" i="30"/>
  <c r="L166" i="30"/>
  <c r="D167" i="30"/>
  <c r="F167" i="30"/>
  <c r="H167" i="30"/>
  <c r="J167" i="30"/>
  <c r="L167" i="30"/>
</calcChain>
</file>

<file path=xl/sharedStrings.xml><?xml version="1.0" encoding="utf-8"?>
<sst xmlns="http://schemas.openxmlformats.org/spreadsheetml/2006/main" count="3083" uniqueCount="434">
  <si>
    <t>Anzahl</t>
  </si>
  <si>
    <t>Anteil</t>
  </si>
  <si>
    <t>Thüringen</t>
  </si>
  <si>
    <t>Schleswig-Holstein</t>
  </si>
  <si>
    <t>Sachsen-Anhalt</t>
  </si>
  <si>
    <t>Sachsen</t>
  </si>
  <si>
    <t>Saarland</t>
  </si>
  <si>
    <t>Rheinland-Pfalz</t>
  </si>
  <si>
    <t>Nordrhein-Westfalen</t>
  </si>
  <si>
    <t>Niedersachsen</t>
  </si>
  <si>
    <t>Mecklenburg-Vorpommern</t>
  </si>
  <si>
    <t>Hessen</t>
  </si>
  <si>
    <t>Hamburg</t>
  </si>
  <si>
    <t>Bremen</t>
  </si>
  <si>
    <t>Brandenburg</t>
  </si>
  <si>
    <t>Bayern</t>
  </si>
  <si>
    <t>Baden-Württemberg</t>
  </si>
  <si>
    <t>Westdeutschland</t>
  </si>
  <si>
    <t>Berlin</t>
  </si>
  <si>
    <t>Ostdeutschland</t>
  </si>
  <si>
    <t>Deutschland</t>
  </si>
  <si>
    <t>Land</t>
  </si>
  <si>
    <t>Insgesamt</t>
  </si>
  <si>
    <t>Davon</t>
  </si>
  <si>
    <t>Ausbildungsabschlüsse am Ende des Schuljahres …</t>
  </si>
  <si>
    <t>38,5 und mehr Wochenstunden</t>
  </si>
  <si>
    <t>32 bis unter 
38,5 Wochenstunden</t>
  </si>
  <si>
    <t>19 bis unter 
32 Wochenstunden</t>
  </si>
  <si>
    <t>10 bis unter 
19 Wochenstunden</t>
  </si>
  <si>
    <t>Ohne Abschluss</t>
  </si>
  <si>
    <t>25 bis unter 30 Jahre</t>
  </si>
  <si>
    <t>30 bis unter 35 Jahre</t>
  </si>
  <si>
    <t>35 bis unter 40 Jahre</t>
  </si>
  <si>
    <t>40 bis unter 45 Jahre</t>
  </si>
  <si>
    <t>45 bis unter 50 Jahre</t>
  </si>
  <si>
    <t>60 bis unter 65 Jahre</t>
  </si>
  <si>
    <t>65 Jahre und älter</t>
  </si>
  <si>
    <t>38,5 und mehr 
Wochenstunden</t>
  </si>
  <si>
    <t>In %</t>
  </si>
  <si>
    <t>.</t>
  </si>
  <si>
    <t>50  bis unter 55 Jahre</t>
  </si>
  <si>
    <t>55 bis unter 60 Jahre</t>
  </si>
  <si>
    <t>Aus Datenschutzgründen werden die Zahlen inklusive Hort ausgewiesen</t>
  </si>
  <si>
    <t>* Die Zuordnung zum „Akademisch erweiterten sozialpädagogischen Team“ erfolgt vorrangig vor der Zuordnung zum „Heilpädagogisch erweitertem sozialpädagogischen Team“</t>
  </si>
  <si>
    <t>Unter 25 Jahre</t>
  </si>
  <si>
    <t>Quelle: Statistisches Bundesamt, Fachserie 11, Reihe 2, 2018/19, sowie ergänzende Tabellen zur Fachserie; Statistische Landesämter: WiFF-Länderabfrage, 2018/19</t>
  </si>
  <si>
    <t>Männlich</t>
  </si>
  <si>
    <t>Weiblich</t>
  </si>
  <si>
    <t>Alle Altersgruppen</t>
  </si>
  <si>
    <t>Unter 10 Wochenstunden</t>
  </si>
  <si>
    <t>Öffentliche Träger</t>
  </si>
  <si>
    <t>Freie Träger</t>
  </si>
  <si>
    <t>EDK/Diakonie</t>
  </si>
  <si>
    <t>Katholische Kirche/Caritas</t>
  </si>
  <si>
    <t>AWO</t>
  </si>
  <si>
    <t>Der Paritätische</t>
  </si>
  <si>
    <t>DRK</t>
  </si>
  <si>
    <t>Sonstige Träger</t>
  </si>
  <si>
    <t>Befristet</t>
  </si>
  <si>
    <t>Unbefristet</t>
  </si>
  <si>
    <t>26 bis 75 Kinder</t>
  </si>
  <si>
    <t>76 Kinder und mehr</t>
  </si>
  <si>
    <t>Quelle: Statistisches Bundesamt, Fachserie 11, Reihe 2, 2017/18, sowie ergänzende Tabellen zur Fachserie; Statistische Landesämter: WiFF-Länderabfrage, 2017/18</t>
  </si>
  <si>
    <t>Quelle: Statistisches Bundesamt, Fachserie 11, Reihe 2, 2017/2018, sowie ergänzende Tabellen zur Fachserie; Statistische Landesämter: WiFF-Länderabfrage, 2017/18</t>
  </si>
  <si>
    <t>Durch-
schnitts-
alter</t>
  </si>
  <si>
    <t>60 Jahre und älter</t>
  </si>
  <si>
    <t>50  bis unter 60 Jahre</t>
  </si>
  <si>
    <t>40 bis unter 50 Jahre</t>
  </si>
  <si>
    <t>30 bis unter 40 Jahre</t>
  </si>
  <si>
    <t>Sozialversicherungspflichtig Vollzeitbeschäftigte der Kerngruppe am Arbeitsort</t>
  </si>
  <si>
    <t>Männer</t>
  </si>
  <si>
    <t>Frauen</t>
  </si>
  <si>
    <t>Grenze zwischen
1. und 2. Quartil</t>
  </si>
  <si>
    <t>Median</t>
  </si>
  <si>
    <t>Grenze zwischen
3. und 4. Quartil</t>
  </si>
  <si>
    <t>X) Aus methodischen Gründen ist ein Ausweis von Entgeltverteilungen oder Quantilen nicht sinnvoll, wenn die Zahl der Beschäftigten mit Angabe zum Entgelt unter 500 liegt.</t>
  </si>
  <si>
    <t>Quelle: Statistik der Bundesagentur für Arbeit</t>
  </si>
  <si>
    <t>Quelle: Statistisches Bundesamt, Fachserie 11, Reihe 2, 2019/20, sowie ergänzende Tabellen zur Fachserie; Statistische Landesämter: WiFF-Länderabfrage, 2019/20</t>
  </si>
  <si>
    <t>Quelle: Statistisches Bundesamt, Fachserie 11, Reihe 2, 2018/2019, sowie ergänzende Tabellen zur Fachserie; Statistische Landesämter: WiFF-Länderabfrage, 2018/19</t>
  </si>
  <si>
    <t>X</t>
  </si>
  <si>
    <t>Sozialversicherungspflichtig Vollzeitbeschäftigte der Kerngruppe</t>
  </si>
  <si>
    <t>unter 25 Jahre</t>
  </si>
  <si>
    <t>25 bis unter 55 Jahre</t>
  </si>
  <si>
    <t>55 Jahre und älter</t>
  </si>
  <si>
    <t>Erstellungsdatum: 26.07.2021, Statistik-Service Nordost</t>
  </si>
  <si>
    <t>1 HH: Bei den Daten zur praxisintegrierten Ausbildung handelt es sich nur um Platzzahlen (Schätzung).</t>
  </si>
  <si>
    <t>2 HE: Die Schüler/innen in der praxisintegrierten Ausbildung (PiVA) werden nicht separat erfasst und sind bei Vollzeit enthalten.</t>
  </si>
  <si>
    <t>3 NW: Daten inkl. Schüler/innen am Beruflichen Gymnasium (Vollzeit), ab 2009/10 mit integrierter Form der Ausbildung.</t>
  </si>
  <si>
    <t>4 SL: Die Schüler/innen in der Teilzeitform sowie in der praxisintegrierten Ausbildung werden nicht separat erfasst und sind bei Vollzeit enthalten. Die PIA-Anfänger/innen dürften sich zudem größtenteils noch im Vorpraktikum befinden.</t>
  </si>
  <si>
    <t>5 SH: Die Daten der Schüler/innen im 1. Jahr der praxsintegrierten Ausbildung sind auf ein Vielfaches von 3 gerundet.</t>
  </si>
  <si>
    <t xml:space="preserve"> -</t>
  </si>
  <si>
    <t>In €</t>
  </si>
  <si>
    <t>* Die Zuordnung zum „Akademisch erweiterten sozialpädagogischen Team“ erfolgt vorrangig vor der Zuordnung zum „Heilpädagogisch erweitertes sozialpädagogisches Team“.</t>
  </si>
  <si>
    <t>Aus Datenschutzgründen werden die Zahlen inklusive Horte ausgewiesen</t>
  </si>
  <si>
    <t>Vollzeit</t>
  </si>
  <si>
    <t>PIA</t>
  </si>
  <si>
    <t>Teilzeit</t>
  </si>
  <si>
    <t>-</t>
  </si>
  <si>
    <t>Quelle: Statistisches Bundesamt, Fachserie 11, Reihe 2, 2020/21, sowie ergänzende Tabellen zur Fachserie; Statistische Landesämter: WiFF-Länderabfrage, 2020/21</t>
  </si>
  <si>
    <t>Quelle: Statistisches Bundesamt, Fachserie 11, Reihe 2, 2019/2020, sowie ergänzende Tabellen zur Fachserie; Statistische Landesämter: WiFF-Länderabfrage, 2019/20</t>
  </si>
  <si>
    <t xml:space="preserve"> bis 25 Kinder</t>
  </si>
  <si>
    <t>bis 25 Kinder</t>
  </si>
  <si>
    <t>Unter 30 Jahre</t>
  </si>
  <si>
    <t>50 bis unter 60 Jahre</t>
  </si>
  <si>
    <t>60 Jahre  und älter</t>
  </si>
  <si>
    <t>Durchschnittsalter</t>
  </si>
  <si>
    <t xml:space="preserve">Davon </t>
  </si>
  <si>
    <t>30 bis unter 55 Jahre</t>
  </si>
  <si>
    <t>Baden-Würtemberg</t>
  </si>
  <si>
    <t>Zurück zum Inhalt - HF-03</t>
  </si>
  <si>
    <t>S.E.</t>
  </si>
  <si>
    <t xml:space="preserve">Gesamt </t>
  </si>
  <si>
    <t>Hochschulabschluss</t>
  </si>
  <si>
    <t>Fachschulabschluss</t>
  </si>
  <si>
    <t>sehr</t>
  </si>
  <si>
    <t>unwahrscheinlich</t>
  </si>
  <si>
    <t>Berufsfachschulabschluss</t>
  </si>
  <si>
    <t>Anderer/(noch) kein Abschluss</t>
  </si>
  <si>
    <t>Bis 2 Jahre in FBBE</t>
  </si>
  <si>
    <t>Über 2 bis 5 Jahre in FBBE</t>
  </si>
  <si>
    <t>Über 5 bis 10 Jahre in FBBE</t>
  </si>
  <si>
    <t>Über 10 Jahre in FBBE</t>
  </si>
  <si>
    <t>Eher/ganz und gar unzufrieden</t>
  </si>
  <si>
    <t>Eher/ganz und gar zufrieden</t>
  </si>
  <si>
    <t xml:space="preserve">. </t>
  </si>
  <si>
    <t>Unterdurchschnittliche pädagogische Identifikation</t>
  </si>
  <si>
    <t>Überdurchschnittliche pädagogische Identifikation</t>
  </si>
  <si>
    <t xml:space="preserve">Erwachsenengerechte Möbel (eher/vollständig erfüllt) </t>
  </si>
  <si>
    <t xml:space="preserve">Flexible Arbeitszeitmodelle (eher/vollständig erfüllt) </t>
  </si>
  <si>
    <t xml:space="preserve">Regelmäßige Feedbackrunden (eher/vollständig erfüllt) </t>
  </si>
  <si>
    <t xml:space="preserve">Gesundheitsmaßnahmen und Maßnahmen für Ältere (eher/vollständig erfüllt) </t>
  </si>
  <si>
    <t xml:space="preserve">Ausreichende Zeit für Pausen (eher/vollständig erfüllt) </t>
  </si>
  <si>
    <t xml:space="preserve">Freie Einteilung der Urlaubstage (eher/vollständig erfüllt) </t>
  </si>
  <si>
    <t xml:space="preserve">Wertschätzung durch Gesellschaft und Eltern (eher/vollständig erfüllt) </t>
  </si>
  <si>
    <t xml:space="preserve">Moderne technische Ausstattung (eher/vollständig erfüllt) </t>
  </si>
  <si>
    <t>Gute Personal-Kind-Relation (eher/vollständig erfüllt)</t>
  </si>
  <si>
    <t>Bemühen um Stelle in nächsthöherer Position (nicht sehr unwahrscheinlich)</t>
  </si>
  <si>
    <t xml:space="preserve">Stadt/Regiowechsel für bessere Abed. (nicht sehr unwahrscheinlich) </t>
  </si>
  <si>
    <t>Fragetext:  Wie wahrscheinlich ist es, dass Sie in den nächsten 12 Monaten… sich eine Arbeit in einem anderen Berufsfeld suchen?</t>
  </si>
  <si>
    <t>Hinweis: Die dargestellten Anteile für den Ausschluss eines Wechsels des Berufsfeldes umfasst den Skalenpunkt 1 auf einer Skala von 1 "sehr unwahrscheinlich" bis 6 "sehr wahrscheinlich".</t>
  </si>
  <si>
    <t>AME</t>
  </si>
  <si>
    <t>Berufsausbildung: Einschlägiger Hochschulabschluss</t>
  </si>
  <si>
    <t xml:space="preserve">-0,05*  </t>
  </si>
  <si>
    <t>(0,02)</t>
  </si>
  <si>
    <t>Berufsausbildung: Einschlägiger Fachschulabschluss (Ref.)</t>
  </si>
  <si>
    <t>(0,00)</t>
  </si>
  <si>
    <t>Berufsausbildung: Einschlägige Berufsfachschulausbildung</t>
  </si>
  <si>
    <t xml:space="preserve">-0,01   </t>
  </si>
  <si>
    <t>Berufsausbildung. Anderer/(noch) kein Abschluss</t>
  </si>
  <si>
    <t xml:space="preserve">-0,06*  </t>
  </si>
  <si>
    <t>(0,03)</t>
  </si>
  <si>
    <t>Berufserfahrung: 0-2 Jahre im Berufsfeld (Ref.)</t>
  </si>
  <si>
    <t>Berufserfahrung: &gt;2 bis 5 Jahre im Berufsfeld</t>
  </si>
  <si>
    <t xml:space="preserve">-0,00   </t>
  </si>
  <si>
    <t>Berufserfahrung: &gt;5 bis 10 Jahre im Berufsfeld</t>
  </si>
  <si>
    <t xml:space="preserve">-0,04*  </t>
  </si>
  <si>
    <t>Berufserfahrung: &gt;10 Jahre im Berufsfeld</t>
  </si>
  <si>
    <t>Arbeitszufriedenheit Eher/ganz und gar unzufrieden (Ref.)</t>
  </si>
  <si>
    <t>Arbeitszufriedenheit Eher/ganz und gar zufrieden</t>
  </si>
  <si>
    <t xml:space="preserve">0,09*  </t>
  </si>
  <si>
    <t>(0,01)</t>
  </si>
  <si>
    <t>Pädagogische Identifikation: Kindliche Förderung: Unterdruchschnittliche Bedeutung (Ref.)</t>
  </si>
  <si>
    <t>Pädagogische Identifikation: Kindliche Förderung: Überdurchschnittliche Bedeutung</t>
  </si>
  <si>
    <t xml:space="preserve">0,02   </t>
  </si>
  <si>
    <t>Arbeitsbedingungen: Erwachsenengerechte Moebel eher/überhautp nicht erfüllt (Ref.)</t>
  </si>
  <si>
    <t xml:space="preserve">Arbeitsbedingungen: Erwachsenengerechte Moebel eher/vollständig erfüllt </t>
  </si>
  <si>
    <t xml:space="preserve">0,02*  </t>
  </si>
  <si>
    <t>Arbeitsbedingungen: Flexible Arbeitszeitmodelle eher/überhautp nicht erfüllt (Ref.)</t>
  </si>
  <si>
    <t xml:space="preserve">Arbeitsbedingungen: Flexible Arbeitszeitmodelle eher/vollständig erfüllt </t>
  </si>
  <si>
    <t xml:space="preserve">0,01   </t>
  </si>
  <si>
    <t>Arbeitsbedingungen: Regelmäßige Feedbackrunden eher/überhaupt nicht erfüllt (Ref.)</t>
  </si>
  <si>
    <t>Arbeitsbedingungen: Regelmäßige Feedbackrunden eher/vollständig erfüllt</t>
  </si>
  <si>
    <t>Arbeitsbedingungen: Gesundheit und Alter (F) eher/überhaupt nicht erfüllt (Ref.)</t>
  </si>
  <si>
    <t xml:space="preserve">Arbeitsbedingungen: Gesundheit und Alter (F) eher/vollständig erfüllt </t>
  </si>
  <si>
    <t>Arbeitsbedingungen: Ausreichend Zeit für Pausen eher/überhaupt nicht erfüllt (Ref.)</t>
  </si>
  <si>
    <t>Arbeitsbedingungen: Ausreichend Zeit für Pausen eher/vollständig erfüllt</t>
  </si>
  <si>
    <t>Arbeitsbedingungen: Freie Einteilung der Urlaubstage eher/überhaupt nicht erfüllt (Ref.)</t>
  </si>
  <si>
    <t>Arbeitsbedingungen: Freie Einteilung der Urlaubstage eher/vollständig erfüllt</t>
  </si>
  <si>
    <t xml:space="preserve">0,00   </t>
  </si>
  <si>
    <t>Arbeitsbedingungen: Wertschätzung (F) eher/überhaupt nicht erfüllt (Ref.)</t>
  </si>
  <si>
    <t>Arbeitsbedingungen: Wertschätzung (F) eher/vollständig erfüllt</t>
  </si>
  <si>
    <t xml:space="preserve">0,04*  </t>
  </si>
  <si>
    <t>Arbeitsbedingungen: Moderne technische Ausstattung eher/überhaupt nicht erfüllt (Ref.)</t>
  </si>
  <si>
    <t>Arbeitsbedingungen: Moderne technische Ausstattung eher/vollständig erfüllt</t>
  </si>
  <si>
    <t xml:space="preserve">-0,02   </t>
  </si>
  <si>
    <t>Arbeitsbedingungen: Gute Personal-Kind-Relation eher/überhaupt nicht erfüllt (Ref.)</t>
  </si>
  <si>
    <t>Arbeitsbedingungen: Gute Personal-Kind-Relation eher/vollständig erfüllt</t>
  </si>
  <si>
    <t>Arbeitsbedingungen: Genuegend Zeit für Vor- und Nachbereitung (Skala 1-6)</t>
  </si>
  <si>
    <t>Wkt Bemühen um Stelle in nächsthöherer Position: Nein (Ref.)</t>
  </si>
  <si>
    <t>Wkt Bemühen um Stelle in nächsthöherer Position: Ja</t>
  </si>
  <si>
    <t xml:space="preserve">-0,11*  </t>
  </si>
  <si>
    <t>Wkt Stadt/Regiowechsel für bessere Abed.: Nein (Ref.)</t>
  </si>
  <si>
    <t>Wkt Stadt/Regiowechsel für bessere Abed.: Ja</t>
  </si>
  <si>
    <t xml:space="preserve">-0,31*  </t>
  </si>
  <si>
    <t>Wochenarbeitszeit: Unter 32 Wochenstunden</t>
  </si>
  <si>
    <t>Wochenarbeitszeit:  32 bis unter 38,5 Wochenstunden</t>
  </si>
  <si>
    <t>Wochenarbeitszeit:  38,5 und mehr Wochenstunden (Ref.)</t>
  </si>
  <si>
    <t>Geschlecht: männlich (Ref.)</t>
  </si>
  <si>
    <t>Geschlecht: weiblich/divers</t>
  </si>
  <si>
    <t xml:space="preserve">0,08*  </t>
  </si>
  <si>
    <t>Region: Großstadt (Ref.)</t>
  </si>
  <si>
    <t>Region: Mittelstadt</t>
  </si>
  <si>
    <t>Region:  Kleinstadt und laendliche Regionen</t>
  </si>
  <si>
    <t xml:space="preserve">0,04   </t>
  </si>
  <si>
    <t xml:space="preserve">0,08   </t>
  </si>
  <si>
    <t>(0,04)</t>
  </si>
  <si>
    <t xml:space="preserve">0,03   </t>
  </si>
  <si>
    <t xml:space="preserve">0,11*  </t>
  </si>
  <si>
    <t xml:space="preserve">0,06*  </t>
  </si>
  <si>
    <t>Adj. McFadden R²</t>
  </si>
  <si>
    <t>Adj. Count R²</t>
  </si>
  <si>
    <t>N</t>
  </si>
  <si>
    <t>Fragetext: Wie wahrscheinlich ist es, dass Sie in den nächsten 12 Monaten sich eine Arbeit in einem anderen Berufsfeld suchen?</t>
  </si>
  <si>
    <r>
      <rPr>
        <vertAlign val="superscript"/>
        <sz val="8.5"/>
        <rFont val="Calibri"/>
        <family val="2"/>
        <scheme val="minor"/>
      </rPr>
      <t xml:space="preserve">1) </t>
    </r>
    <r>
      <rPr>
        <sz val="8.5"/>
        <rFont val="Calibri"/>
        <family val="2"/>
        <scheme val="minor"/>
      </rPr>
      <t>Ohne Hort- und Hortgruppenpersonal</t>
    </r>
  </si>
  <si>
    <r>
      <rPr>
        <vertAlign val="superscript"/>
        <sz val="8.5"/>
        <color theme="1"/>
        <rFont val="Calibri"/>
        <family val="2"/>
        <scheme val="minor"/>
      </rPr>
      <t>1)</t>
    </r>
    <r>
      <rPr>
        <sz val="8.5"/>
        <color theme="1"/>
        <rFont val="Calibri"/>
        <family val="2"/>
        <scheme val="minor"/>
      </rPr>
      <t xml:space="preserve"> Ohne Hort- und Hortgruppenpersonal</t>
    </r>
  </si>
  <si>
    <r>
      <rPr>
        <vertAlign val="superscript"/>
        <sz val="8.5"/>
        <color theme="1"/>
        <rFont val="Calibri"/>
        <family val="2"/>
        <scheme val="minor"/>
      </rPr>
      <t xml:space="preserve">1) </t>
    </r>
    <r>
      <rPr>
        <sz val="8.5"/>
        <color theme="1"/>
        <rFont val="Calibri"/>
        <family val="2"/>
        <scheme val="minor"/>
      </rPr>
      <t>Ohne Hort- und Hortgruppenpersonal</t>
    </r>
  </si>
  <si>
    <r>
      <rPr>
        <vertAlign val="superscript"/>
        <sz val="8.5"/>
        <color theme="1"/>
        <rFont val="Calibri"/>
        <family val="2"/>
        <scheme val="minor"/>
      </rPr>
      <t>1)</t>
    </r>
    <r>
      <rPr>
        <sz val="8.5"/>
        <color theme="1"/>
        <rFont val="Calibri"/>
        <family val="2"/>
        <scheme val="minor"/>
      </rPr>
      <t xml:space="preserve"> Teams, in denen fast ausschließlich Erzieherinnen und Erzieher tätig sind. (sonstige Berufe &lt; 20%)</t>
    </r>
  </si>
  <si>
    <r>
      <rPr>
        <vertAlign val="superscript"/>
        <sz val="8.5"/>
        <color theme="1"/>
        <rFont val="Calibri"/>
        <family val="2"/>
        <scheme val="minor"/>
      </rPr>
      <t>2)</t>
    </r>
    <r>
      <rPr>
        <sz val="8.5"/>
        <color theme="1"/>
        <rFont val="Calibri"/>
        <family val="2"/>
        <scheme val="minor"/>
      </rPr>
      <t xml:space="preserve"> Teams, die der traditionellen Personalausstattung in Kindertageseinrichtungen folgen und aus Erzieherinnen und Erziehern sowie Kindertagespflerinnen und -pflegern bzw. Sozialassistentinnen und -assistenten bestehen. (sonstige Berufen &lt; 20%)</t>
    </r>
  </si>
  <si>
    <r>
      <rPr>
        <vertAlign val="superscript"/>
        <sz val="8.5"/>
        <color theme="1"/>
        <rFont val="Calibri"/>
        <family val="2"/>
        <scheme val="minor"/>
      </rPr>
      <t>3)</t>
    </r>
    <r>
      <rPr>
        <sz val="8.5"/>
        <color theme="1"/>
        <rFont val="Calibri"/>
        <family val="2"/>
        <scheme val="minor"/>
      </rPr>
      <t xml:space="preserve"> Teams, in denen neben dem nichtakademischen, sozialpädagogischen Personal zusätzlich oder fast ausschließlich einschlägig qualifizierte sozialpädagogische Akademikerinnen und Akademiker (d.h. Absolventinnen und Absolventen der Studienrichtugen Soziale Arbeit, Kindheitspädagogik und Erziehungswissenschaften) beschäftigt sind. (sonstige Berufe &lt; 20%)*</t>
    </r>
  </si>
  <si>
    <r>
      <rPr>
        <vertAlign val="superscript"/>
        <sz val="8.5"/>
        <color theme="1"/>
        <rFont val="Calibri"/>
        <family val="2"/>
        <scheme val="minor"/>
      </rPr>
      <t>4)</t>
    </r>
    <r>
      <rPr>
        <sz val="8.5"/>
        <color theme="1"/>
        <rFont val="Calibri"/>
        <family val="2"/>
        <scheme val="minor"/>
      </rPr>
      <t xml:space="preserve"> Teams, in denen neben dem nichtakademischen oder akademischen sozialpädagogischen Personal zusätzlich oder fast ausschließlich Heilpädagoginnen und Heilpädagogen (FH und FS) sowie Heilerziehungspflegerinnen und -pfleger tätig sind. (sonstige Berufe &lt; 20%)*</t>
    </r>
  </si>
  <si>
    <r>
      <rPr>
        <vertAlign val="superscript"/>
        <sz val="8.5"/>
        <color theme="1"/>
        <rFont val="Calibri"/>
        <family val="2"/>
        <scheme val="minor"/>
      </rPr>
      <t>5)</t>
    </r>
    <r>
      <rPr>
        <sz val="8.5"/>
        <color theme="1"/>
        <rFont val="Calibri"/>
        <family val="2"/>
        <scheme val="minor"/>
      </rPr>
      <t xml:space="preserve"> Teams, in denen das sozial- und/oder heilpädagogische Personal durch tätige Personen ohne Berufsausbildung sowie weitere akademische und nichtakademische Berufe ergänzt wird, zum Beispiel durch Gesundheitsdienstberufe (etwa aus der Kranken- und Altenpflege, Motopädie, Psychologie) oder andere Einzelberufe (wie Lehrkräfte, soziale und medizinische Helferberufe). Berücksichtigt wurden hier auch die wenigen Teams, in denen nur Kinderpflegerinnen und -pfleger bzw. Sozialassistentinnen und -assistenten arbeiten (sowie weitere Einzelkonstellationen). (mit 20% und mehr sonstigen Berufen)</t>
    </r>
  </si>
  <si>
    <r>
      <rPr>
        <vertAlign val="superscript"/>
        <sz val="8.5"/>
        <rFont val="Calibri"/>
        <family val="2"/>
        <scheme val="minor"/>
      </rPr>
      <t>1)</t>
    </r>
    <r>
      <rPr>
        <sz val="8.5"/>
        <rFont val="Calibri"/>
        <family val="2"/>
        <scheme val="minor"/>
      </rPr>
      <t xml:space="preserve"> Ohne Hort- und Hortgruppenpersonal</t>
    </r>
  </si>
  <si>
    <r>
      <rPr>
        <vertAlign val="superscript"/>
        <sz val="8.5"/>
        <color theme="1"/>
        <rFont val="Calibri"/>
        <family val="2"/>
        <scheme val="minor"/>
      </rPr>
      <t>1)</t>
    </r>
    <r>
      <rPr>
        <sz val="8.5"/>
        <color theme="1"/>
        <rFont val="Calibri"/>
        <family val="2"/>
        <scheme val="minor"/>
      </rPr>
      <t xml:space="preserve"> Die Ausbildung zur Kinderpflegerin bzw. zum Kinderpfleger wird nur in den dargestellten Ländern angeboten.</t>
    </r>
  </si>
  <si>
    <r>
      <rPr>
        <vertAlign val="superscript"/>
        <sz val="8.5"/>
        <color theme="1"/>
        <rFont val="Calibri"/>
        <family val="2"/>
        <scheme val="minor"/>
      </rPr>
      <t>2)</t>
    </r>
    <r>
      <rPr>
        <sz val="8.5"/>
        <color theme="1"/>
        <rFont val="Calibri"/>
        <family val="2"/>
        <scheme val="minor"/>
      </rPr>
      <t xml:space="preserve"> Der Ausbildungsgang  zur Kinderpflegerin bzw. zum Kinderpfleger wurde in Bremen seit dem 01. August 2011 eingestellt. Das letzte dritte Ausbildungsjahr endet am 31. Juli 2013. Seit dem Schuljahr 2019/20 wird der Ausbildungsgang wieder angeboten.</t>
    </r>
  </si>
  <si>
    <r>
      <rPr>
        <vertAlign val="superscript"/>
        <sz val="8.5"/>
        <color theme="1"/>
        <rFont val="Calibri"/>
        <family val="2"/>
        <scheme val="minor"/>
      </rPr>
      <t>2)</t>
    </r>
    <r>
      <rPr>
        <sz val="8.5"/>
        <color theme="1"/>
        <rFont val="Calibri"/>
        <family val="2"/>
        <scheme val="minor"/>
      </rPr>
      <t xml:space="preserve"> Der Ausbildungsgang  zur Kinderpflegerin bzw. zum Kinderpfleger wurde in Bremen seit dem 01. August 2011 eingestellt. Das letzte dritte Ausbildungsjahr endet am 31. Juli 2013. Seit dem Schuljahr 2019/20 wird der Ausbildungsgang wieder angeboten, sodass für das Schuljahr 2018/19  keine Ausbildungsabschlüsse ausgewiesen werden können.</t>
    </r>
  </si>
  <si>
    <r>
      <t>24</t>
    </r>
    <r>
      <rPr>
        <vertAlign val="superscript"/>
        <sz val="9"/>
        <rFont val="Calibri"/>
        <family val="2"/>
        <scheme val="minor"/>
      </rPr>
      <t>2)</t>
    </r>
  </si>
  <si>
    <r>
      <t>0</t>
    </r>
    <r>
      <rPr>
        <vertAlign val="superscript"/>
        <sz val="9"/>
        <rFont val="Calibri"/>
        <family val="2"/>
        <scheme val="minor"/>
      </rPr>
      <t>2)</t>
    </r>
  </si>
  <si>
    <r>
      <rPr>
        <vertAlign val="superscript"/>
        <sz val="8.5"/>
        <color rgb="FF000000"/>
        <rFont val="Calibri"/>
        <family val="2"/>
        <scheme val="minor"/>
      </rPr>
      <t>1)</t>
    </r>
    <r>
      <rPr>
        <sz val="8.5"/>
        <color indexed="8"/>
        <rFont val="Calibri"/>
        <family val="2"/>
        <scheme val="minor"/>
      </rPr>
      <t xml:space="preserve"> In Bremen, Hamburg, Niedersachsen und Schleswig-Holstein lautet die Berufsbezeichnung „Sozialpädagogische Assistentin/Sozialpädagogischer Assistent “. In Bremen inkl. inkl. Sozialassistenten an anerk. Ergänzungsschulen.</t>
    </r>
  </si>
  <si>
    <r>
      <rPr>
        <vertAlign val="superscript"/>
        <sz val="8.5"/>
        <color theme="1"/>
        <rFont val="Calibri"/>
        <family val="2"/>
        <scheme val="minor"/>
      </rPr>
      <t>2)</t>
    </r>
    <r>
      <rPr>
        <sz val="8.5"/>
        <color theme="1"/>
        <rFont val="Calibri"/>
        <family val="2"/>
        <scheme val="minor"/>
      </rPr>
      <t xml:space="preserve"> Die Ausbildung zur Sozialassistentin bzw. zum Sozialassistenten wird nur in den dargestellten Ländern angeboten.</t>
    </r>
  </si>
  <si>
    <r>
      <t>Hamburg</t>
    </r>
    <r>
      <rPr>
        <vertAlign val="superscript"/>
        <sz val="9"/>
        <color indexed="8"/>
        <rFont val="Calibri"/>
        <family val="2"/>
        <scheme val="minor"/>
      </rPr>
      <t>1</t>
    </r>
  </si>
  <si>
    <r>
      <t>Hessen</t>
    </r>
    <r>
      <rPr>
        <vertAlign val="superscript"/>
        <sz val="9"/>
        <color indexed="8"/>
        <rFont val="Calibri"/>
        <family val="2"/>
        <scheme val="minor"/>
      </rPr>
      <t>2</t>
    </r>
  </si>
  <si>
    <r>
      <t>Nordrhein-Westfalen</t>
    </r>
    <r>
      <rPr>
        <vertAlign val="superscript"/>
        <sz val="9"/>
        <color indexed="8"/>
        <rFont val="Calibri"/>
        <family val="2"/>
        <scheme val="minor"/>
      </rPr>
      <t>3</t>
    </r>
  </si>
  <si>
    <r>
      <t>Saarland</t>
    </r>
    <r>
      <rPr>
        <vertAlign val="superscript"/>
        <sz val="9"/>
        <color indexed="8"/>
        <rFont val="Calibri"/>
        <family val="2"/>
        <scheme val="minor"/>
      </rPr>
      <t>4</t>
    </r>
  </si>
  <si>
    <r>
      <t>Schleswig-Holstein</t>
    </r>
    <r>
      <rPr>
        <vertAlign val="superscript"/>
        <sz val="9"/>
        <color indexed="8"/>
        <rFont val="Calibri"/>
        <family val="2"/>
        <scheme val="minor"/>
      </rPr>
      <t>5</t>
    </r>
  </si>
  <si>
    <r>
      <rPr>
        <vertAlign val="superscript"/>
        <sz val="8.5"/>
        <color indexed="8"/>
        <rFont val="Calibri"/>
        <family val="2"/>
        <scheme val="minor"/>
      </rPr>
      <t>1</t>
    </r>
    <r>
      <rPr>
        <sz val="8.5"/>
        <color indexed="8"/>
        <rFont val="Calibri"/>
        <family val="2"/>
        <scheme val="minor"/>
      </rPr>
      <t xml:space="preserve"> Bei den Daten zur praxisintegrierten Ausbildung handelt es sich nur um Platzzahlen (Schätzung).</t>
    </r>
  </si>
  <si>
    <r>
      <rPr>
        <vertAlign val="superscript"/>
        <sz val="8.5"/>
        <color indexed="8"/>
        <rFont val="Calibri"/>
        <family val="2"/>
        <scheme val="minor"/>
      </rPr>
      <t>3</t>
    </r>
    <r>
      <rPr>
        <sz val="8.5"/>
        <color indexed="8"/>
        <rFont val="Calibri"/>
        <family val="2"/>
        <scheme val="minor"/>
      </rPr>
      <t xml:space="preserve"> Daten inkl. Schüler/innen am Beruflichen Gymnasium (Vollzeit), ab 2009/10 mit integrierter Form der Ausbildung.</t>
    </r>
  </si>
  <si>
    <r>
      <rPr>
        <vertAlign val="superscript"/>
        <sz val="8.5"/>
        <color indexed="8"/>
        <rFont val="Calibri"/>
        <family val="2"/>
        <scheme val="minor"/>
      </rPr>
      <t>4</t>
    </r>
    <r>
      <rPr>
        <sz val="8.5"/>
        <color indexed="8"/>
        <rFont val="Calibri"/>
        <family val="2"/>
        <scheme val="minor"/>
      </rPr>
      <t xml:space="preserve"> Die Schüler/innen in der praxisintegrierten Ausbildung werden nicht separat erfasst.</t>
    </r>
  </si>
  <si>
    <r>
      <rPr>
        <vertAlign val="superscript"/>
        <sz val="8.5"/>
        <color indexed="8"/>
        <rFont val="Calibri"/>
        <family val="2"/>
        <scheme val="minor"/>
      </rPr>
      <t>5</t>
    </r>
    <r>
      <rPr>
        <sz val="8.5"/>
        <color indexed="8"/>
        <rFont val="Calibri"/>
        <family val="2"/>
        <scheme val="minor"/>
      </rPr>
      <t xml:space="preserve"> Die Daten der Schüler/innen im 1. Jahr der praxsintegrierten Ausbildung sind auf ein Vielfaches von 3 gerundet.</t>
    </r>
  </si>
  <si>
    <r>
      <t>Saarland</t>
    </r>
    <r>
      <rPr>
        <vertAlign val="superscript"/>
        <sz val="9"/>
        <color indexed="8"/>
        <rFont val="Calibri"/>
        <family val="2"/>
        <scheme val="minor"/>
      </rPr>
      <t>1</t>
    </r>
  </si>
  <si>
    <r>
      <t>Sachsen-Anhalt</t>
    </r>
    <r>
      <rPr>
        <vertAlign val="superscript"/>
        <sz val="9"/>
        <color indexed="8"/>
        <rFont val="Calibri"/>
        <family val="2"/>
        <scheme val="minor"/>
      </rPr>
      <t>4</t>
    </r>
  </si>
  <si>
    <r>
      <rPr>
        <vertAlign val="superscript"/>
        <sz val="8.5"/>
        <color indexed="8"/>
        <rFont val="Calibri"/>
        <family val="2"/>
        <scheme val="minor"/>
      </rPr>
      <t>1</t>
    </r>
    <r>
      <rPr>
        <sz val="8.5"/>
        <color indexed="8"/>
        <rFont val="Calibri"/>
        <family val="2"/>
        <scheme val="minor"/>
      </rPr>
      <t xml:space="preserve"> Die Schüler/innen in der praxisintegrierten Ausbildung werden nicht separat erfasst.</t>
    </r>
  </si>
  <si>
    <r>
      <t>Bremen</t>
    </r>
    <r>
      <rPr>
        <vertAlign val="superscript"/>
        <sz val="9"/>
        <color indexed="8"/>
        <rFont val="Calibri"/>
        <family val="2"/>
        <scheme val="minor"/>
      </rPr>
      <t>1</t>
    </r>
  </si>
  <si>
    <r>
      <rPr>
        <vertAlign val="superscript"/>
        <sz val="8.5"/>
        <rFont val="Calibri"/>
        <family val="2"/>
        <scheme val="minor"/>
      </rPr>
      <t xml:space="preserve">2) </t>
    </r>
    <r>
      <rPr>
        <sz val="8.5"/>
        <rFont val="Calibri"/>
        <family val="2"/>
        <scheme val="minor"/>
      </rPr>
      <t>Aus Gründen des Datenschutzes und zur Vermeidung umfassender Sperrungen musste die Einteilung der Kategorien im Vergleich zum Vorjahr für das Jahr 2021 verändert werden.</t>
    </r>
  </si>
  <si>
    <r>
      <t>1)</t>
    </r>
    <r>
      <rPr>
        <sz val="8.5"/>
        <color theme="1"/>
        <rFont val="Calibri"/>
        <family val="2"/>
        <scheme val="minor"/>
      </rPr>
      <t xml:space="preserve"> Ohne Hort- und Hortgruppenpersonal</t>
    </r>
  </si>
  <si>
    <r>
      <t>1)</t>
    </r>
    <r>
      <rPr>
        <sz val="8.5"/>
        <rFont val="Calibri"/>
        <family val="2"/>
        <scheme val="minor"/>
      </rPr>
      <t xml:space="preserve"> Ohne Hort- und Hortgruppenpersonal.</t>
    </r>
  </si>
  <si>
    <r>
      <t>2)</t>
    </r>
    <r>
      <rPr>
        <sz val="8.5"/>
        <rFont val="Calibri"/>
        <family val="2"/>
        <scheme val="minor"/>
      </rPr>
      <t xml:space="preserve"> Das Merkmal „Geschlecht“ wird ab 2020 in zwei Variablen abgebildet. Einmal als tatsächlich erhobenes Merkmal mit den 4 Ausprägungen (weiblich, männlich, ohne Angabe, divers) und einmal als typisiertes, dichotomes Merkmal mit den 2 Ausprägungen (weiblich, männlich). Das typisierte, dichotome Merkmal „Geschlecht“ basiert auf dem ursprünglichen Merkmal mit 4 Ausprägungen, hingegen wurden die Ausprägungen „ohne Angabe“ und „divers“ per Zufallsauswahl auf die Ausprägungen „weiblich“ und „männlich“ aufgeteilt. Andernfalls kommt es aufgrund der geringen Fallzahlen für „ohne Angabe“ oder „divers“ zu vermeintlichen vielen Geheimhaltungsfällen.</t>
    </r>
  </si>
  <si>
    <r>
      <t>1)</t>
    </r>
    <r>
      <rPr>
        <sz val="8.5"/>
        <rFont val="Calibri"/>
        <family val="2"/>
        <scheme val="minor"/>
      </rPr>
      <t xml:space="preserve"> Ohne Hort- und Hortgruppenpersonal</t>
    </r>
  </si>
  <si>
    <r>
      <t>Pädagogisches und leitendes Personal</t>
    </r>
    <r>
      <rPr>
        <b/>
        <vertAlign val="superscript"/>
        <sz val="11"/>
        <rFont val="Calibri"/>
        <family val="2"/>
        <scheme val="minor"/>
      </rPr>
      <t xml:space="preserve">1 </t>
    </r>
  </si>
  <si>
    <r>
      <t>Erzieher/innen-Team</t>
    </r>
    <r>
      <rPr>
        <b/>
        <vertAlign val="superscript"/>
        <sz val="11"/>
        <rFont val="Calibri"/>
        <family val="2"/>
        <scheme val="minor"/>
      </rPr>
      <t>1)</t>
    </r>
  </si>
  <si>
    <r>
      <t>Sozialpädagogisches Fach- und Berufsfachschulteam</t>
    </r>
    <r>
      <rPr>
        <b/>
        <vertAlign val="superscript"/>
        <sz val="11"/>
        <rFont val="Calibri"/>
        <family val="2"/>
        <scheme val="minor"/>
      </rPr>
      <t>2)</t>
    </r>
  </si>
  <si>
    <r>
      <t>Akademisch erweitertes sozialpädagogisches Team</t>
    </r>
    <r>
      <rPr>
        <b/>
        <vertAlign val="superscript"/>
        <sz val="11"/>
        <rFont val="Calibri"/>
        <family val="2"/>
        <scheme val="minor"/>
      </rPr>
      <t>3)</t>
    </r>
  </si>
  <si>
    <r>
      <t>Heilpädagogisch erweitertes sozialpädagogisches Team</t>
    </r>
    <r>
      <rPr>
        <b/>
        <vertAlign val="superscript"/>
        <sz val="11"/>
        <rFont val="Calibri"/>
        <family val="2"/>
        <scheme val="minor"/>
      </rPr>
      <t>4)</t>
    </r>
  </si>
  <si>
    <r>
      <t>Gemischtes Team</t>
    </r>
    <r>
      <rPr>
        <b/>
        <vertAlign val="superscript"/>
        <sz val="11"/>
        <rFont val="Calibri"/>
        <family val="2"/>
        <scheme val="minor"/>
      </rPr>
      <t>5)</t>
    </r>
  </si>
  <si>
    <r>
      <t>Sozialpädagogisches Team</t>
    </r>
    <r>
      <rPr>
        <b/>
        <vertAlign val="superscript"/>
        <sz val="11"/>
        <rFont val="Calibri"/>
        <family val="2"/>
        <scheme val="minor"/>
      </rPr>
      <t>2)</t>
    </r>
  </si>
  <si>
    <r>
      <t>Heilpädagogisches Team</t>
    </r>
    <r>
      <rPr>
        <b/>
        <vertAlign val="superscript"/>
        <sz val="11"/>
        <rFont val="Calibri"/>
        <family val="2"/>
        <scheme val="minor"/>
      </rPr>
      <t>4)</t>
    </r>
  </si>
  <si>
    <r>
      <t>Sonstiges gemischtes Team</t>
    </r>
    <r>
      <rPr>
        <b/>
        <vertAlign val="superscript"/>
        <sz val="11"/>
        <rFont val="Calibri"/>
        <family val="2"/>
        <scheme val="minor"/>
      </rPr>
      <t>5)</t>
    </r>
  </si>
  <si>
    <t xml:space="preserve">Baden-Württemberg (Ref.) </t>
  </si>
  <si>
    <r>
      <t>Tab. HF-03.1.1-1 Pädagogisches und leitendes Personal</t>
    </r>
    <r>
      <rPr>
        <b/>
        <vertAlign val="superscript"/>
        <sz val="11"/>
        <rFont val="Calibri"/>
        <family val="2"/>
        <scheme val="minor"/>
      </rPr>
      <t>1)</t>
    </r>
    <r>
      <rPr>
        <b/>
        <sz val="11"/>
        <rFont val="Calibri"/>
        <family val="2"/>
        <scheme val="minor"/>
      </rPr>
      <t xml:space="preserve"> in Kindertageseinrichtungen 2021 nach Ländern </t>
    </r>
  </si>
  <si>
    <r>
      <t>Tab. HF-03.1.1-2 Pädagogisches und leitendes Personal</t>
    </r>
    <r>
      <rPr>
        <b/>
        <vertAlign val="superscript"/>
        <sz val="11"/>
        <rFont val="Calibri"/>
        <family val="2"/>
        <scheme val="minor"/>
      </rPr>
      <t>1)</t>
    </r>
    <r>
      <rPr>
        <b/>
        <sz val="11"/>
        <rFont val="Calibri"/>
        <family val="2"/>
        <scheme val="minor"/>
      </rPr>
      <t xml:space="preserve"> in Kindertageseinrichtungen 2020 nach Ländern </t>
    </r>
  </si>
  <si>
    <r>
      <t>Tab. HF-03.1.1-3 Pädagogisches und leitendes Personal</t>
    </r>
    <r>
      <rPr>
        <b/>
        <vertAlign val="superscript"/>
        <sz val="11"/>
        <rFont val="Calibri"/>
        <family val="2"/>
        <scheme val="minor"/>
      </rPr>
      <t>1)</t>
    </r>
    <r>
      <rPr>
        <b/>
        <sz val="11"/>
        <rFont val="Calibri"/>
        <family val="2"/>
        <scheme val="minor"/>
      </rPr>
      <t xml:space="preserve"> in Kindertageseinrichtungen 2019 nach Ländern </t>
    </r>
  </si>
  <si>
    <r>
      <t>Tab. HF-03.1.1-4 Pädagogisches und leitendes Personal</t>
    </r>
    <r>
      <rPr>
        <b/>
        <vertAlign val="superscript"/>
        <sz val="11"/>
        <rFont val="Calibri"/>
        <family val="2"/>
        <scheme val="minor"/>
      </rPr>
      <t>1)</t>
    </r>
    <r>
      <rPr>
        <b/>
        <sz val="11"/>
        <rFont val="Calibri"/>
        <family val="2"/>
        <scheme val="minor"/>
      </rPr>
      <t xml:space="preserve"> in Kindertageseinrichtungen 2018 nach Ländern </t>
    </r>
  </si>
  <si>
    <r>
      <t>Tab. HF-03.1.2-2 Pädagogisches und leitendes Personal</t>
    </r>
    <r>
      <rPr>
        <b/>
        <vertAlign val="superscript"/>
        <sz val="11"/>
        <rFont val="Calibri"/>
        <family val="2"/>
        <scheme val="minor"/>
      </rPr>
      <t>1)</t>
    </r>
    <r>
      <rPr>
        <b/>
        <sz val="11"/>
        <rFont val="Calibri"/>
        <family val="2"/>
        <scheme val="minor"/>
      </rPr>
      <t xml:space="preserve"> 2020 nach Geschlecht</t>
    </r>
    <r>
      <rPr>
        <b/>
        <vertAlign val="superscript"/>
        <sz val="11"/>
        <rFont val="Calibri"/>
        <family val="2"/>
        <scheme val="minor"/>
      </rPr>
      <t>2)</t>
    </r>
    <r>
      <rPr>
        <b/>
        <sz val="11"/>
        <rFont val="Calibri"/>
        <family val="2"/>
        <scheme val="minor"/>
      </rPr>
      <t xml:space="preserve"> und Ländern</t>
    </r>
  </si>
  <si>
    <r>
      <t>Tab. HF-03.1.2-3 Pädagogisches und leitendes Personal</t>
    </r>
    <r>
      <rPr>
        <b/>
        <vertAlign val="superscript"/>
        <sz val="11"/>
        <rFont val="Calibri"/>
        <family val="2"/>
        <scheme val="minor"/>
      </rPr>
      <t>1)</t>
    </r>
    <r>
      <rPr>
        <b/>
        <sz val="11"/>
        <rFont val="Calibri"/>
        <family val="2"/>
        <scheme val="minor"/>
      </rPr>
      <t xml:space="preserve"> 2020 nach Geschlecht und Ländern</t>
    </r>
  </si>
  <si>
    <r>
      <t>Tab. HF-03.1.2-6 Pädagogisches und leitendes Personal</t>
    </r>
    <r>
      <rPr>
        <b/>
        <vertAlign val="superscript"/>
        <sz val="11"/>
        <rFont val="Calibri"/>
        <family val="2"/>
        <scheme val="minor"/>
      </rPr>
      <t>1)</t>
    </r>
    <r>
      <rPr>
        <b/>
        <sz val="11"/>
        <rFont val="Calibri"/>
        <family val="2"/>
        <scheme val="minor"/>
      </rPr>
      <t xml:space="preserve"> 2020 nach Geschlecht, Altersgruppen und Ländern</t>
    </r>
  </si>
  <si>
    <r>
      <t>Tab. HF-03.1.2-7 Pädagogisches und leitendes Personal</t>
    </r>
    <r>
      <rPr>
        <b/>
        <vertAlign val="superscript"/>
        <sz val="11"/>
        <rFont val="Calibri"/>
        <family val="2"/>
        <scheme val="minor"/>
      </rPr>
      <t>1)</t>
    </r>
    <r>
      <rPr>
        <b/>
        <sz val="11"/>
        <rFont val="Calibri"/>
        <family val="2"/>
        <scheme val="minor"/>
      </rPr>
      <t xml:space="preserve"> 2019 nach Geschlecht, Altersgruppen und Ländern</t>
    </r>
  </si>
  <si>
    <r>
      <t>Tab. HF-03.1.3-1 Pädagogisches und leitendes Personal</t>
    </r>
    <r>
      <rPr>
        <b/>
        <vertAlign val="superscript"/>
        <sz val="11"/>
        <rFont val="Calibri"/>
        <family val="2"/>
        <scheme val="minor"/>
      </rPr>
      <t>1)</t>
    </r>
    <r>
      <rPr>
        <b/>
        <sz val="11"/>
        <rFont val="Calibri"/>
        <family val="2"/>
        <scheme val="minor"/>
      </rPr>
      <t xml:space="preserve"> in Kindertageseinrichtungen 2021 nach Altersgruppen</t>
    </r>
    <r>
      <rPr>
        <b/>
        <vertAlign val="superscript"/>
        <sz val="11"/>
        <rFont val="Calibri"/>
        <family val="2"/>
        <scheme val="minor"/>
      </rPr>
      <t>2)</t>
    </r>
    <r>
      <rPr>
        <b/>
        <sz val="11"/>
        <rFont val="Calibri"/>
        <family val="2"/>
        <scheme val="minor"/>
      </rPr>
      <t xml:space="preserve"> und Ländern</t>
    </r>
  </si>
  <si>
    <r>
      <t>Tab. HF-03.1.3-2 Pädagogisches und leitendes Personal</t>
    </r>
    <r>
      <rPr>
        <b/>
        <vertAlign val="superscript"/>
        <sz val="11"/>
        <rFont val="Calibri"/>
        <family val="2"/>
        <scheme val="minor"/>
      </rPr>
      <t>1)</t>
    </r>
    <r>
      <rPr>
        <b/>
        <sz val="11"/>
        <rFont val="Calibri"/>
        <family val="2"/>
        <scheme val="minor"/>
      </rPr>
      <t xml:space="preserve"> in Kindertageseinrichtungen 2020 nach Altersgruppen und Ländern</t>
    </r>
  </si>
  <si>
    <r>
      <t>Tab. HF-03.1.3-3 Pädagogisches und leitendes Personal</t>
    </r>
    <r>
      <rPr>
        <b/>
        <vertAlign val="superscript"/>
        <sz val="11"/>
        <rFont val="Calibri"/>
        <family val="2"/>
        <scheme val="minor"/>
      </rPr>
      <t>1)</t>
    </r>
    <r>
      <rPr>
        <b/>
        <sz val="11"/>
        <rFont val="Calibri"/>
        <family val="2"/>
        <scheme val="minor"/>
      </rPr>
      <t xml:space="preserve"> in Kindertageseinrichtungen 2019 nach Altersgruppen und Ländern</t>
    </r>
  </si>
  <si>
    <r>
      <t>Tab. HF-03.1.3-4 Pädagogisches und leitendes Personal</t>
    </r>
    <r>
      <rPr>
        <b/>
        <vertAlign val="superscript"/>
        <sz val="11"/>
        <rFont val="Calibri"/>
        <family val="2"/>
        <scheme val="minor"/>
      </rPr>
      <t>1)</t>
    </r>
    <r>
      <rPr>
        <b/>
        <sz val="11"/>
        <rFont val="Calibri"/>
        <family val="2"/>
        <scheme val="minor"/>
      </rPr>
      <t xml:space="preserve"> in Kindertageseinrichtungen 2020 nach Altersgruppen und Ländern </t>
    </r>
  </si>
  <si>
    <r>
      <t>Tab. HF-03.1.3-5 Pädagogisches und leitendes Personal</t>
    </r>
    <r>
      <rPr>
        <b/>
        <vertAlign val="superscript"/>
        <sz val="11"/>
        <rFont val="Calibri"/>
        <family val="2"/>
        <scheme val="minor"/>
      </rPr>
      <t>1)</t>
    </r>
    <r>
      <rPr>
        <b/>
        <sz val="11"/>
        <rFont val="Calibri"/>
        <family val="2"/>
        <scheme val="minor"/>
      </rPr>
      <t xml:space="preserve"> in Kindertageseinrichtungen 2019 nach Altersgruppen und Ländern </t>
    </r>
  </si>
  <si>
    <r>
      <t>Tab. HF-03.1.3-8 Pädagogisches und leitendes Personal</t>
    </r>
    <r>
      <rPr>
        <b/>
        <vertAlign val="superscript"/>
        <sz val="11"/>
        <rFont val="Calibri"/>
        <family val="2"/>
        <scheme val="minor"/>
      </rPr>
      <t>1)</t>
    </r>
    <r>
      <rPr>
        <b/>
        <sz val="11"/>
        <rFont val="Calibri"/>
        <family val="2"/>
        <scheme val="minor"/>
      </rPr>
      <t xml:space="preserve"> 2020 nach Einrichtungsgröße und Ländern </t>
    </r>
  </si>
  <si>
    <r>
      <t>Tab. HF-03.1.3-9 Pädagogisches und leitendes Personal</t>
    </r>
    <r>
      <rPr>
        <b/>
        <vertAlign val="superscript"/>
        <sz val="11"/>
        <color rgb="FF010205"/>
        <rFont val="Calibri"/>
        <family val="2"/>
        <scheme val="minor"/>
      </rPr>
      <t>1)</t>
    </r>
    <r>
      <rPr>
        <b/>
        <sz val="11"/>
        <color rgb="FF010205"/>
        <rFont val="Calibri"/>
        <family val="2"/>
        <scheme val="minor"/>
      </rPr>
      <t xml:space="preserve"> 2021</t>
    </r>
    <r>
      <rPr>
        <b/>
        <vertAlign val="superscript"/>
        <sz val="11"/>
        <color rgb="FF010205"/>
        <rFont val="Calibri"/>
        <family val="2"/>
        <scheme val="minor"/>
      </rPr>
      <t xml:space="preserve"> </t>
    </r>
    <r>
      <rPr>
        <b/>
        <sz val="11"/>
        <color rgb="FF010205"/>
        <rFont val="Calibri"/>
        <family val="2"/>
        <scheme val="minor"/>
      </rPr>
      <t>nach Art des Trägers</t>
    </r>
    <r>
      <rPr>
        <b/>
        <vertAlign val="superscript"/>
        <sz val="11"/>
        <color rgb="FF010205"/>
        <rFont val="Calibri"/>
        <family val="2"/>
        <scheme val="minor"/>
      </rPr>
      <t>2)</t>
    </r>
    <r>
      <rPr>
        <b/>
        <sz val="11"/>
        <color rgb="FF010205"/>
        <rFont val="Calibri"/>
        <family val="2"/>
        <scheme val="minor"/>
      </rPr>
      <t xml:space="preserve"> und Ländern </t>
    </r>
  </si>
  <si>
    <r>
      <t>Tab. HF-03.1.3-10 Pädagogisches und leitendes Personal</t>
    </r>
    <r>
      <rPr>
        <b/>
        <vertAlign val="superscript"/>
        <sz val="11"/>
        <color rgb="FF010205"/>
        <rFont val="Calibri"/>
        <family val="2"/>
        <scheme val="minor"/>
      </rPr>
      <t>1)</t>
    </r>
    <r>
      <rPr>
        <b/>
        <sz val="11"/>
        <color rgb="FF010205"/>
        <rFont val="Calibri"/>
        <family val="2"/>
        <scheme val="minor"/>
      </rPr>
      <t xml:space="preserve"> 2020</t>
    </r>
    <r>
      <rPr>
        <b/>
        <vertAlign val="superscript"/>
        <sz val="11"/>
        <color rgb="FF010205"/>
        <rFont val="Calibri"/>
        <family val="2"/>
        <scheme val="minor"/>
      </rPr>
      <t xml:space="preserve"> </t>
    </r>
    <r>
      <rPr>
        <b/>
        <sz val="11"/>
        <color rgb="FF010205"/>
        <rFont val="Calibri"/>
        <family val="2"/>
        <scheme val="minor"/>
      </rPr>
      <t xml:space="preserve">nach Art des Trägers und Ländern </t>
    </r>
  </si>
  <si>
    <r>
      <t>Tab. HF-03.1.3-11 Pädagogisches und leitendes Personal</t>
    </r>
    <r>
      <rPr>
        <b/>
        <vertAlign val="superscript"/>
        <sz val="11"/>
        <color rgb="FF010205"/>
        <rFont val="Calibri"/>
        <family val="2"/>
        <scheme val="minor"/>
      </rPr>
      <t>1)</t>
    </r>
    <r>
      <rPr>
        <b/>
        <sz val="11"/>
        <color rgb="FF010205"/>
        <rFont val="Calibri"/>
        <family val="2"/>
        <scheme val="minor"/>
      </rPr>
      <t xml:space="preserve"> 2019</t>
    </r>
    <r>
      <rPr>
        <b/>
        <vertAlign val="superscript"/>
        <sz val="11"/>
        <color rgb="FF010205"/>
        <rFont val="Calibri"/>
        <family val="2"/>
        <scheme val="minor"/>
      </rPr>
      <t xml:space="preserve"> </t>
    </r>
    <r>
      <rPr>
        <b/>
        <sz val="11"/>
        <color rgb="FF010205"/>
        <rFont val="Calibri"/>
        <family val="2"/>
        <scheme val="minor"/>
      </rPr>
      <t xml:space="preserve">nach Art des Trägers und Ländern </t>
    </r>
  </si>
  <si>
    <r>
      <t>Tab. HF-03.2.2-2 Pädagogisches und leitendes Personal</t>
    </r>
    <r>
      <rPr>
        <b/>
        <vertAlign val="superscript"/>
        <sz val="11"/>
        <rFont val="Calibri"/>
        <family val="2"/>
        <scheme val="minor"/>
      </rPr>
      <t>1)</t>
    </r>
    <r>
      <rPr>
        <b/>
        <sz val="11"/>
        <rFont val="Calibri"/>
        <family val="2"/>
        <scheme val="minor"/>
      </rPr>
      <t xml:space="preserve"> in Kindertageseinrichtungen 2020 nach beruflicher Qualifikation und Ländern</t>
    </r>
  </si>
  <si>
    <r>
      <t>Tab. HF-03.2.2-3 Pädagogisches und leitendes Personal</t>
    </r>
    <r>
      <rPr>
        <b/>
        <vertAlign val="superscript"/>
        <sz val="11"/>
        <rFont val="Calibri"/>
        <family val="2"/>
        <scheme val="minor"/>
      </rPr>
      <t>1)</t>
    </r>
    <r>
      <rPr>
        <b/>
        <sz val="11"/>
        <rFont val="Calibri"/>
        <family val="2"/>
        <scheme val="minor"/>
      </rPr>
      <t xml:space="preserve"> in Kindertageseinrichtungen 2019 nach beruflicher Qualifikation und Ländern</t>
    </r>
  </si>
  <si>
    <r>
      <t>Tab. HF-03.2.2-4 Pädagogisches und leitendes Personal</t>
    </r>
    <r>
      <rPr>
        <b/>
        <vertAlign val="superscript"/>
        <sz val="11"/>
        <rFont val="Calibri"/>
        <family val="2"/>
        <scheme val="minor"/>
      </rPr>
      <t>1)</t>
    </r>
    <r>
      <rPr>
        <b/>
        <sz val="11"/>
        <rFont val="Calibri"/>
        <family val="2"/>
        <scheme val="minor"/>
      </rPr>
      <t xml:space="preserve"> in Kindertageseinrichtungen 2018 nach beruflicher Qualifikation und Ländern</t>
    </r>
  </si>
  <si>
    <t>Tab. HF-03.2.4-1 Teamzusammensetzung in Kindertageseinrichtungen nach Qualifikation des Personals 2021 nach Ländern*</t>
  </si>
  <si>
    <t>Tab. HF-03.2.4-2 Teamzusammensetzung in Kindertageseinrichtungen nach Qualifikation des Personals 2020 nach Ländern*</t>
  </si>
  <si>
    <t>Tab. HF-03.2.4-3 Teamzusammensetzung in Kindertageseinrichtungen nach Qualifikation des Personals 2019 nach Ländern*</t>
  </si>
  <si>
    <t>Tab. HF-03.2.4-4 Teamzusammensetzung in Kindertageseinrichtungen nach Qualifikation des Personals 2018 nach Ländern</t>
  </si>
  <si>
    <r>
      <t>Tab. HF-03.5.1.2-2 Sozialversicherungspflichtig Vollzeitbeschäftigte der Kerngruppe der Berufsgruppen Berufe in der Kinderbetreuung, -erziehung sowie Aufsicht, Führung-, Erziehung, Sozialarbeit 2020 nach monatlichen Bruttoarbeitsentgelt, Alter und Ländern</t>
    </r>
    <r>
      <rPr>
        <b/>
        <vertAlign val="superscript"/>
        <sz val="11"/>
        <rFont val="Calibri"/>
        <family val="2"/>
        <scheme val="minor"/>
      </rPr>
      <t>1)</t>
    </r>
  </si>
  <si>
    <r>
      <t>Tab. HF-03.5.1.2-3 Sozialversicherungspflichtig Vollzeitbeschäftigte der Kerngruppe der Berufsgruppen Berufe in der Kinderbetreuung, -erziehung sowie Aufsicht, Führung-, Erziehung, Sozialarbeit 2019 nach monatlichen Bruttoarbeitsentgelt, Alter und Ländern</t>
    </r>
    <r>
      <rPr>
        <b/>
        <vertAlign val="superscript"/>
        <sz val="11"/>
        <rFont val="Calibri"/>
        <family val="2"/>
        <scheme val="minor"/>
      </rPr>
      <t>1)</t>
    </r>
  </si>
  <si>
    <r>
      <t>Tab. HF-03.5.2-2 Pädagogisches und leitendes Personal</t>
    </r>
    <r>
      <rPr>
        <b/>
        <vertAlign val="superscript"/>
        <sz val="11"/>
        <rFont val="Calibri"/>
        <family val="2"/>
        <scheme val="minor"/>
      </rPr>
      <t>1)</t>
    </r>
    <r>
      <rPr>
        <b/>
        <sz val="11"/>
        <rFont val="Calibri"/>
        <family val="2"/>
        <scheme val="minor"/>
      </rPr>
      <t xml:space="preserve"> in Kindertageseinrichtungen 2020 nach Umfang der Beschäftigung und Ländern</t>
    </r>
  </si>
  <si>
    <r>
      <t>Tab. HF-03.5.2-3 Pädagogisches und leitendes Personal</t>
    </r>
    <r>
      <rPr>
        <b/>
        <vertAlign val="superscript"/>
        <sz val="11"/>
        <rFont val="Calibri"/>
        <family val="2"/>
        <scheme val="minor"/>
      </rPr>
      <t>1)</t>
    </r>
    <r>
      <rPr>
        <b/>
        <sz val="11"/>
        <rFont val="Calibri"/>
        <family val="2"/>
        <scheme val="minor"/>
      </rPr>
      <t xml:space="preserve"> in Kindertageseinrichtungen 2019 nach Umfang der Beschäftigung und Ländern</t>
    </r>
  </si>
  <si>
    <r>
      <t>Tab. HF-03.5.2-4 Pädagogisches und leitendes Personal</t>
    </r>
    <r>
      <rPr>
        <b/>
        <vertAlign val="superscript"/>
        <sz val="11"/>
        <rFont val="Calibri"/>
        <family val="2"/>
        <scheme val="minor"/>
      </rPr>
      <t>1)</t>
    </r>
    <r>
      <rPr>
        <b/>
        <sz val="11"/>
        <rFont val="Calibri"/>
        <family val="2"/>
        <scheme val="minor"/>
      </rPr>
      <t xml:space="preserve"> in Kindertageseinrichtungen 2018 nach Umfang der Beschäftigung und Ländern</t>
    </r>
  </si>
  <si>
    <r>
      <t>Tab. HF-03.5.3-2 Pädagogisches und leitendes Personal</t>
    </r>
    <r>
      <rPr>
        <b/>
        <vertAlign val="superscript"/>
        <sz val="11"/>
        <rFont val="Calibri"/>
        <family val="2"/>
        <scheme val="minor"/>
      </rPr>
      <t>1)</t>
    </r>
    <r>
      <rPr>
        <b/>
        <sz val="11"/>
        <rFont val="Calibri"/>
        <family val="2"/>
        <scheme val="minor"/>
      </rPr>
      <t xml:space="preserve"> in Kindertageseinrichtungen 2020 nach Befristung der Beschäftigung und Ländern*</t>
    </r>
  </si>
  <si>
    <r>
      <t>Tab. HF-03.5.3-3 Pädagogisches und leitendes Personal</t>
    </r>
    <r>
      <rPr>
        <b/>
        <vertAlign val="superscript"/>
        <sz val="11"/>
        <rFont val="Calibri"/>
        <family val="2"/>
        <scheme val="minor"/>
      </rPr>
      <t>1)</t>
    </r>
    <r>
      <rPr>
        <b/>
        <sz val="11"/>
        <rFont val="Calibri"/>
        <family val="2"/>
        <scheme val="minor"/>
      </rPr>
      <t xml:space="preserve"> in Kindertageseinrichtungen 2019 nach Befristung der Beschäftigung und Ländern*</t>
    </r>
  </si>
  <si>
    <r>
      <t>Tab. HF-03.5.3-4 Pädagogisches und leitendes Personal</t>
    </r>
    <r>
      <rPr>
        <b/>
        <vertAlign val="superscript"/>
        <sz val="11"/>
        <rFont val="Calibri"/>
        <family val="2"/>
        <scheme val="minor"/>
      </rPr>
      <t>1)</t>
    </r>
    <r>
      <rPr>
        <b/>
        <sz val="11"/>
        <rFont val="Calibri"/>
        <family val="2"/>
        <scheme val="minor"/>
      </rPr>
      <t xml:space="preserve"> in Kindertageseinrichtungen 2018 nach Befristung der Beschäftigung und Ländern*</t>
    </r>
  </si>
  <si>
    <t>Tab. HF-03.5.4-2 Durchschnittliche marginale Effekte für die Wahrscheinlichkeit einer extremen Bindung an das Berufsfeld 2020</t>
  </si>
  <si>
    <t xml:space="preserve">Tab. HF-03.5.4-1 Pädagogisches Personal, das sich 2020 durch extreme Bindung an das Berufsfeld ausgezeichnet nach Berufsausbildung, Berufserfahrung, Arbeitszufriedenheit, pädagogischer Identifikation und Arbeitsbedingungen (in %) </t>
  </si>
  <si>
    <t>Erstellungsdatum: 04.07.2022, Zentraler Statistik-Service</t>
  </si>
  <si>
    <r>
      <t>Tab. HF-03.5.1.2-1 Sozialversicherungspflichtig Vollzeitbeschäftigte der Kerngruppe der Berufsgruppen Berufe in der Kinderbetreuung, -erziehung sowie Aufsicht, Führung-, Erziehung, Sozialarbeit 2021 nach monatlichen Bruttoarbeitsentgelt, Alter und Ländern</t>
    </r>
    <r>
      <rPr>
        <b/>
        <vertAlign val="superscript"/>
        <sz val="11"/>
        <rFont val="Calibri"/>
        <family val="2"/>
        <scheme val="minor"/>
      </rPr>
      <t>1)</t>
    </r>
  </si>
  <si>
    <r>
      <t>einschlägiger Hochschulabschluss</t>
    </r>
    <r>
      <rPr>
        <b/>
        <vertAlign val="superscript"/>
        <sz val="11"/>
        <rFont val="Calibri"/>
        <family val="2"/>
        <scheme val="minor"/>
      </rPr>
      <t>2)</t>
    </r>
  </si>
  <si>
    <r>
      <t>einschlägiger Fachschulabschluss</t>
    </r>
    <r>
      <rPr>
        <b/>
        <vertAlign val="superscript"/>
        <sz val="11"/>
        <rFont val="Calibri"/>
        <family val="2"/>
        <scheme val="minor"/>
      </rPr>
      <t>3)</t>
    </r>
  </si>
  <si>
    <r>
      <t>einschlägiger Berufsfachschulabschluss</t>
    </r>
    <r>
      <rPr>
        <b/>
        <vertAlign val="superscript"/>
        <sz val="11"/>
        <rFont val="Calibri"/>
        <family val="2"/>
        <scheme val="minor"/>
      </rPr>
      <t>4)</t>
    </r>
  </si>
  <si>
    <r>
      <t>Sonstige Ausbildungen</t>
    </r>
    <r>
      <rPr>
        <b/>
        <vertAlign val="superscript"/>
        <sz val="11"/>
        <rFont val="Calibri"/>
        <family val="2"/>
        <scheme val="minor"/>
      </rPr>
      <t>5)</t>
    </r>
  </si>
  <si>
    <r>
      <t>5)</t>
    </r>
    <r>
      <rPr>
        <sz val="8.5"/>
        <rFont val="Calibri"/>
        <family val="2"/>
        <scheme val="minor"/>
      </rPr>
      <t xml:space="preserve"> Zu der Kategorie gehören die Bildungsabschlüsse sonstige soziale/sozialpädagogische Kurzausbildung, Gesundheitsdienstberufe, Verwaltungs-/Büroberufe, sonstiger Berufsausbildungsabschluss</t>
    </r>
  </si>
  <si>
    <r>
      <t>Tab. HF-03.5.1.1-1 Sozialversicherungspflichtig Vollzeitbeschäftigte der Kerngruppe der Berufsgruppen Berufe in der Kinderbetreuung, -erziehung sowie Aufsicht, Führung-, Erziehung, Sozialarbeit 2021 nach monatlichen Bruttoarbeitsentgelt, Geschlecht und Ländern</t>
    </r>
    <r>
      <rPr>
        <b/>
        <vertAlign val="superscript"/>
        <sz val="11"/>
        <rFont val="Arial"/>
        <family val="2"/>
      </rPr>
      <t>1)</t>
    </r>
  </si>
  <si>
    <r>
      <t>Tab. HF-03.5.1.1-2 Sozialversicherungspflichtig Vollzeitbeschäftigte der Kerngruppe der Berufsgruppen Berufe in der Kinderbetreuung, -erziehung sowie Aufsicht, Führung-, Erziehung, Sozialarbeit 2020 nach monatlichen Bruttoarbeitsentgelt, Geschlecht und Ländern</t>
    </r>
    <r>
      <rPr>
        <b/>
        <vertAlign val="superscript"/>
        <sz val="11"/>
        <rFont val="Arial"/>
        <family val="2"/>
      </rPr>
      <t>1)</t>
    </r>
  </si>
  <si>
    <r>
      <t>Tab. HF-03.5.1.1-3 Sozialversicherungspflichtig Vollzeitbeschäftigte der Kerngruppe der Berufsgruppen Berufe in der Kinderbetreuung, -erziehung sowie Aufsicht, Führung-, Erziehung, Sozialarbeit 2019 nach monatlichen Bruttoarbeitsentgelt, Geschlecht und Ländern</t>
    </r>
    <r>
      <rPr>
        <b/>
        <vertAlign val="superscript"/>
        <sz val="11"/>
        <rFont val="Arial"/>
        <family val="2"/>
      </rPr>
      <t>1)</t>
    </r>
  </si>
  <si>
    <r>
      <rPr>
        <vertAlign val="superscript"/>
        <sz val="8.5"/>
        <rFont val="Calibri"/>
        <family val="2"/>
        <scheme val="minor"/>
      </rPr>
      <t>1)</t>
    </r>
    <r>
      <rPr>
        <sz val="8.5"/>
        <rFont val="Calibri"/>
        <family val="2"/>
        <scheme val="minor"/>
      </rPr>
      <t xml:space="preserve"> Die Beschäftigten werden dem Land ihres Arbeitsortes zugeordnet.</t>
    </r>
  </si>
  <si>
    <t>Quelle: Forschungsdatenzentrum der Statistischen Ämter des Bundes und der Länder, Statistik der Kinder- und Jugendhilfe, Kinder und tätige Personen in Tageseinrichtungen 2018, https://doi.org/10.21242/22541.2018.00.00.1.1.0, Berechnungen des Forschungsverbundes DJI/TU Dortmund</t>
  </si>
  <si>
    <t>Quelle: Forschungsdatenzentrum der Statistischen Ämter des Bundes und der Länder, Statistik der Kinder- und Jugendhilfe, Kinder und tätige Personen in Tageseinrichtungen 2021, https://doi.org/10.21242/22541.2021.00.00.1.1.0, Berechnungen des Forschungsverbundes DJI/TU Dortmund</t>
  </si>
  <si>
    <t>Quelle: Forschungsdatenzentrum der Statistischen Ämter des Bundes und der Länder, Statistik der Kinder- und Jugendhilfe, Kinder und tätige Personen in Tageseinrichtungen 2020, https://doi.org/10.21242/22541.2020.00.00.1.1.0, Berechnungen des Forschungsverbundes DJI/TU Dortmund</t>
  </si>
  <si>
    <t>Quelle: Forschungsdatenzentrum der Statistischen Ämter des Bundes und der Länder, Statistik der Kinder- und Jugendhilfe, Kinder und tätige Personen in Tageseinrichtungen 2019, https://doi.org/10.21242/22541.2019.00.00.1.1.0, Berechnungen des Forschungsverbundes DJI/TU Dortmund</t>
  </si>
  <si>
    <t>Quelle: Forschungsdatenzentrum der Statistischen Ämter des Bundes und der Länder, Statistik der Kinder- und Jugendhilfe, Kinder und tätige Personen in Tageseinrichtungen 2021, https://doi.org/10.21242/22541.2021.00.00.1.1.0,  Berechnungen der Weiterbildungsinitiative Frühpädagogische Fachkräfte</t>
  </si>
  <si>
    <t>Quelle: Forschungsdatenzentrum der Statistischen Ämter des Bundes und der Länder, Statistik der Kinder- und Jugendhilfe, Kinder und tätige Personen in Tageseinrichtungen 2020, https://doi.org/10.21242/22541.2020.00.00.1.1.0,  Berechnungen der Weiterbildungsinitiative Frühpädagogische Fachkräfte</t>
  </si>
  <si>
    <t>Quelle: Forschungsdatenzentrum der Statistischen Ämter des Bundes und der Länder, Statistik der Kinder- und Jugendhilfe, Kinder und tätige Personen in Tageseinrichtungen 2019, https://doi.org/10.21242/22541.2019.00.00.1.1.0, Berechnungen der Weiterbildungsinitiative Frühpädagogische Fachkräfte</t>
  </si>
  <si>
    <t>Quelle: Forschungsdatenzentrum der Statistischen Ämter des Bundes und der Länder, Statistik der Kinder- und Jugendhilfe, Kinder und tätige Personen in Tageseinrichtungen 2018, https://doi.org/10.21242/22541.2018.00.00.1.1.0, Berechnungen der Weiterbildungsinitiative Frühpädagogische Fachkräfte</t>
  </si>
  <si>
    <t>Quelle: DJI, ERiK-Surveys 2020: Befragung des pädagogischen Personals, Datensatzversion 2.0, https://doi.org/10.17621/erik2020_l_v02, ungewichtete Daten, Berechnungen des DJI, n = 6.592</t>
  </si>
  <si>
    <t>Quelle:   DJI, ERiK-Surveys 2020: Befragung des pädagogischen Personals, Datensatzversion 2.0, https://doi.org/10.17621/erik2020_l_v02, gewichtete Daten auf Personalebene, Berechnungen des DJI, n =  565-8.638</t>
  </si>
  <si>
    <r>
      <rPr>
        <vertAlign val="superscript"/>
        <sz val="8"/>
        <rFont val="Calibri"/>
        <family val="2"/>
        <scheme val="minor"/>
      </rPr>
      <t>2)</t>
    </r>
    <r>
      <rPr>
        <sz val="8"/>
        <rFont val="Calibri"/>
        <family val="2"/>
        <scheme val="minor"/>
      </rPr>
      <t xml:space="preserve"> </t>
    </r>
    <r>
      <rPr>
        <sz val="8.5"/>
        <rFont val="Calibri"/>
        <family val="2"/>
        <scheme val="minor"/>
      </rPr>
      <t xml:space="preserve">Aus Gründen des Datenschutzes und zur Vermeidung umfassender Sperrungen musste die Einteilung der Kategorien im Vergleich zum Vorjahr für das Jahr 2021 verändert werden.          </t>
    </r>
  </si>
  <si>
    <r>
      <t xml:space="preserve">6) </t>
    </r>
    <r>
      <rPr>
        <sz val="8.5"/>
        <rFont val="Calibri"/>
        <family val="2"/>
        <scheme val="minor"/>
      </rPr>
      <t xml:space="preserve">Aus Gründen des Datenschutzes und zur Vermeidung umfassender Sperrungen musste die Einteilung der Kategorien im Vergleich zum Vorjahr für das Jahr 2021 verändert werden.         </t>
    </r>
  </si>
  <si>
    <r>
      <rPr>
        <vertAlign val="superscript"/>
        <sz val="8.5"/>
        <color theme="1"/>
        <rFont val="Calibri"/>
        <family val="2"/>
        <scheme val="minor"/>
      </rPr>
      <t>2)</t>
    </r>
    <r>
      <rPr>
        <sz val="8.5"/>
        <color theme="1"/>
        <rFont val="Calibri"/>
        <family val="2"/>
        <scheme val="minor"/>
      </rPr>
      <t xml:space="preserve"> Aus Gründen des Datenschutzes und zur Vermeidung umfassender Sperrungen musste die Einteilung der Kategorien im Vergleich zum Vorjahr für das Jahr 2021 verändert werden.         </t>
    </r>
  </si>
  <si>
    <r>
      <rPr>
        <vertAlign val="superscript"/>
        <sz val="8.5"/>
        <rFont val="Calibri"/>
        <family val="2"/>
        <scheme val="minor"/>
      </rPr>
      <t>2)</t>
    </r>
    <r>
      <rPr>
        <sz val="8.5"/>
        <rFont val="Calibri"/>
        <family val="2"/>
        <scheme val="minor"/>
      </rPr>
      <t xml:space="preserve"> Aus Gründen des Datenschutzes und zur Vermeidung umfassender Sperrungen musste die Einteilung der Kategorien im Vergleich zum Vorjahr für das Jahr 2021 verändert werden.         </t>
    </r>
  </si>
  <si>
    <r>
      <t>Tab. HF-03.1.2-5 Pädagogisches und leitendes Personal</t>
    </r>
    <r>
      <rPr>
        <b/>
        <vertAlign val="superscript"/>
        <sz val="11"/>
        <rFont val="Calibri"/>
        <family val="2"/>
        <scheme val="minor"/>
      </rPr>
      <t>1)</t>
    </r>
    <r>
      <rPr>
        <b/>
        <sz val="11"/>
        <rFont val="Calibri"/>
        <family val="2"/>
        <scheme val="minor"/>
      </rPr>
      <t xml:space="preserve"> 2021 nach Geschlecht</t>
    </r>
    <r>
      <rPr>
        <b/>
        <vertAlign val="superscript"/>
        <sz val="11"/>
        <rFont val="Calibri"/>
        <family val="2"/>
        <scheme val="minor"/>
      </rPr>
      <t>2)</t>
    </r>
    <r>
      <rPr>
        <b/>
        <sz val="11"/>
        <rFont val="Calibri"/>
        <family val="2"/>
        <scheme val="minor"/>
      </rPr>
      <t>, Altersgruppen und Ländern</t>
    </r>
  </si>
  <si>
    <r>
      <t>3)</t>
    </r>
    <r>
      <rPr>
        <sz val="8.5"/>
        <rFont val="Calibri"/>
        <family val="2"/>
        <scheme val="minor"/>
      </rPr>
      <t xml:space="preserve"> Aus Gründen des Datenschutzes und zur Vermeidung umfassender Sperrungen musste die Einteilung der Kategorien im Vergleich zum Vorjahr für das Jahr 2021 verändert werden.        </t>
    </r>
  </si>
  <si>
    <r>
      <t>Tab. HF-03.1.2-1 Pädagogisches und leitendes Personal</t>
    </r>
    <r>
      <rPr>
        <b/>
        <vertAlign val="superscript"/>
        <sz val="11"/>
        <rFont val="Calibri"/>
        <family val="2"/>
        <scheme val="minor"/>
      </rPr>
      <t>1)</t>
    </r>
    <r>
      <rPr>
        <b/>
        <sz val="11"/>
        <rFont val="Calibri"/>
        <family val="2"/>
        <scheme val="minor"/>
      </rPr>
      <t xml:space="preserve"> 2021 nach Geschlecht</t>
    </r>
    <r>
      <rPr>
        <b/>
        <vertAlign val="superscript"/>
        <sz val="11"/>
        <rFont val="Calibri"/>
        <family val="2"/>
        <scheme val="minor"/>
      </rPr>
      <t>2)3)</t>
    </r>
    <r>
      <rPr>
        <b/>
        <sz val="11"/>
        <rFont val="Calibri"/>
        <family val="2"/>
        <scheme val="minor"/>
      </rPr>
      <t xml:space="preserve"> und Ländern</t>
    </r>
  </si>
  <si>
    <r>
      <t>Tab. HF-03.1.3-7 Pädagogisches und leitendes Personal</t>
    </r>
    <r>
      <rPr>
        <b/>
        <vertAlign val="superscript"/>
        <sz val="11"/>
        <rFont val="Calibri"/>
        <family val="2"/>
        <scheme val="minor"/>
      </rPr>
      <t>1)</t>
    </r>
    <r>
      <rPr>
        <b/>
        <sz val="11"/>
        <rFont val="Calibri"/>
        <family val="2"/>
        <scheme val="minor"/>
      </rPr>
      <t xml:space="preserve"> 2021 nach Einrichtungsgröße</t>
    </r>
    <r>
      <rPr>
        <b/>
        <vertAlign val="superscript"/>
        <sz val="11"/>
        <rFont val="Calibri"/>
        <family val="2"/>
        <scheme val="minor"/>
      </rPr>
      <t>2)</t>
    </r>
    <r>
      <rPr>
        <b/>
        <sz val="11"/>
        <rFont val="Calibri"/>
        <family val="2"/>
        <scheme val="minor"/>
      </rPr>
      <t xml:space="preserve"> und Ländern </t>
    </r>
  </si>
  <si>
    <r>
      <t>Tab. HF-03.2.2-1 Pädagogisches und leitendes Personal</t>
    </r>
    <r>
      <rPr>
        <b/>
        <vertAlign val="superscript"/>
        <sz val="11"/>
        <rFont val="Calibri"/>
        <family val="2"/>
        <scheme val="minor"/>
      </rPr>
      <t>1)</t>
    </r>
    <r>
      <rPr>
        <b/>
        <sz val="11"/>
        <rFont val="Calibri"/>
        <family val="2"/>
        <scheme val="minor"/>
      </rPr>
      <t xml:space="preserve"> in Kindertageseinrichtungen 2021 nach beruflicher Qualifikation</t>
    </r>
    <r>
      <rPr>
        <b/>
        <vertAlign val="superscript"/>
        <sz val="11"/>
        <rFont val="Calibri"/>
        <family val="2"/>
        <scheme val="minor"/>
      </rPr>
      <t>6)</t>
    </r>
    <r>
      <rPr>
        <b/>
        <sz val="11"/>
        <rFont val="Calibri"/>
        <family val="2"/>
        <scheme val="minor"/>
      </rPr>
      <t xml:space="preserve"> und Ländern</t>
    </r>
  </si>
  <si>
    <r>
      <t>Tab. HF-03.5.2-1 Pädagogisches und leitendes Personal</t>
    </r>
    <r>
      <rPr>
        <b/>
        <vertAlign val="superscript"/>
        <sz val="11"/>
        <rFont val="Calibri"/>
        <family val="2"/>
        <scheme val="minor"/>
      </rPr>
      <t>1)</t>
    </r>
    <r>
      <rPr>
        <b/>
        <sz val="11"/>
        <rFont val="Calibri"/>
        <family val="2"/>
        <scheme val="minor"/>
      </rPr>
      <t xml:space="preserve"> in Kindertageseinrichtungen 2021 nach Umfang der Beschäftigung</t>
    </r>
    <r>
      <rPr>
        <b/>
        <vertAlign val="superscript"/>
        <sz val="11"/>
        <rFont val="Calibri"/>
        <family val="2"/>
        <scheme val="minor"/>
      </rPr>
      <t>2)</t>
    </r>
    <r>
      <rPr>
        <b/>
        <sz val="11"/>
        <rFont val="Calibri"/>
        <family val="2"/>
        <scheme val="minor"/>
      </rPr>
      <t xml:space="preserve"> und Ländern</t>
    </r>
  </si>
  <si>
    <r>
      <t>Tab. HF-03.5.3-1 Pädagogisches und leitendes Personal</t>
    </r>
    <r>
      <rPr>
        <b/>
        <vertAlign val="superscript"/>
        <sz val="11"/>
        <rFont val="Calibri"/>
        <family val="2"/>
        <scheme val="minor"/>
      </rPr>
      <t>1)</t>
    </r>
    <r>
      <rPr>
        <b/>
        <sz val="11"/>
        <rFont val="Calibri"/>
        <family val="2"/>
        <scheme val="minor"/>
      </rPr>
      <t xml:space="preserve"> in Kindertageseinrichtungen 2021 nach Befristung der Beschäftigung</t>
    </r>
    <r>
      <rPr>
        <b/>
        <vertAlign val="superscript"/>
        <sz val="11"/>
        <rFont val="Calibri"/>
        <family val="2"/>
        <scheme val="minor"/>
      </rPr>
      <t>2)</t>
    </r>
    <r>
      <rPr>
        <b/>
        <sz val="11"/>
        <rFont val="Calibri"/>
        <family val="2"/>
        <scheme val="minor"/>
      </rPr>
      <t xml:space="preserve"> und Ländern*</t>
    </r>
  </si>
  <si>
    <r>
      <t>Tab. HF-03.2.1.1-1  Schüler/innen im 1. Ausbildungsjahr zum/zur Erzieher/in für das Schuljahr 2020/21 nach Ländern</t>
    </r>
    <r>
      <rPr>
        <b/>
        <vertAlign val="superscript"/>
        <sz val="11"/>
        <rFont val="Calibri"/>
        <family val="2"/>
        <scheme val="minor"/>
      </rPr>
      <t>1)</t>
    </r>
  </si>
  <si>
    <t>Schüler/innen im 1. Jahr der Erzieherausbildung</t>
  </si>
  <si>
    <r>
      <rPr>
        <vertAlign val="superscript"/>
        <sz val="8.5"/>
        <color indexed="8"/>
        <rFont val="Calibri"/>
        <family val="2"/>
        <scheme val="minor"/>
      </rPr>
      <t>1)</t>
    </r>
    <r>
      <rPr>
        <sz val="8.5"/>
        <color indexed="8"/>
        <rFont val="Calibri"/>
        <family val="2"/>
        <scheme val="minor"/>
      </rPr>
      <t xml:space="preserve"> Schüler/innen im 1. Ausbildungsjahr einer praxisintegrierten Ausbildung (PiA) zum/zur Erzieher/in sind in diesen Zahlen enthalten.</t>
    </r>
  </si>
  <si>
    <r>
      <t>Tab. HF-03.2.1.1-3 Schüler/innen im 1. Ausbildungsjahr zum/zur Erzieher/in für das Schuljahr 2019/20 nach Ländern</t>
    </r>
    <r>
      <rPr>
        <b/>
        <vertAlign val="superscript"/>
        <sz val="11"/>
        <rFont val="Calibri"/>
        <family val="2"/>
        <scheme val="minor"/>
      </rPr>
      <t>1)</t>
    </r>
  </si>
  <si>
    <t>Tab. HF-03.2.1.1-4 Absolventen/-innen des Ausbildungsgangs zum/zur Erzieher/in im Schuljahr 2018/19 nach Ländern</t>
  </si>
  <si>
    <t>Tab. HF-03.2.1.1-5 Schüler/innen im 1. Ausbildungsjahr zum/zur Erzieher/in für das Schuljahr 2018/19 nach Ländern</t>
  </si>
  <si>
    <t>Tab. HF-03.2.1.1-2 Absolventen/-innen des Ausbildungsgangs zum/zur Erzieher/in im Schuljahr 2019/20 nach Ländern</t>
  </si>
  <si>
    <t>Tab. HF-03.2.1.1-6 Absolventen/-innen des Ausbildungsgangs zum/zur Erzieher/in im Schuljahr 2017/18 nach Ländern</t>
  </si>
  <si>
    <r>
      <rPr>
        <vertAlign val="superscript"/>
        <sz val="8.5"/>
        <color indexed="8"/>
        <rFont val="Calibri"/>
        <family val="2"/>
        <scheme val="minor"/>
      </rPr>
      <t>4</t>
    </r>
    <r>
      <rPr>
        <sz val="8.5"/>
        <color indexed="8"/>
        <rFont val="Calibri"/>
        <family val="2"/>
        <scheme val="minor"/>
      </rPr>
      <t xml:space="preserve"> In Sachsen-Anhalt werden die Bundes- und Landesmodellprojekte (PiA) lediglich in der Form der Vollzeitausbildung umgesetzt.
Diese Angaben sind bei der Erzieher/innen-Ausbildung an Fachschulen enthalten und werden nicht gesondert erfasst.</t>
    </r>
  </si>
  <si>
    <t>Tab. HF-03.2.1.2-3 Schüler/innen im 1. Ausbildungsjahr zum/zur Erzieher/in in Vollzeit-, praxisintegrierter und Teilzeitausbildung für das Schuljahr 2020/21 nach Ländern</t>
  </si>
  <si>
    <t>Tab. HF-03.2.1.2-4 Schüler/innen im 1. Ausbildungsjahr zum/zur Erzieher/in in Vollzeit-, praxisintegrierter und Teilzeitausbildung für das Schuljahr 2019/20 nach Ländern</t>
  </si>
  <si>
    <t>Schüler/innen im 1. Jahr der Sozialassistenzausbildung</t>
  </si>
  <si>
    <r>
      <t>Tab. HF-03.2.1.3-2 Absolventen/-innen des Ausbildungsgangs zum/zur Sozialassistenten/-in im Schuljahr 2019/20 nach Ländern</t>
    </r>
    <r>
      <rPr>
        <b/>
        <vertAlign val="superscript"/>
        <sz val="11"/>
        <rFont val="Calibri"/>
        <family val="2"/>
        <scheme val="minor"/>
      </rPr>
      <t>2)</t>
    </r>
  </si>
  <si>
    <r>
      <t>Tab. HF-03.2.1.3-3 Schüler/innen im 1. Ausbildungsjahr zum/zur Sozialassistenten/-in</t>
    </r>
    <r>
      <rPr>
        <b/>
        <vertAlign val="superscript"/>
        <sz val="11"/>
        <rFont val="Calibri"/>
        <family val="2"/>
        <scheme val="minor"/>
      </rPr>
      <t>1)</t>
    </r>
    <r>
      <rPr>
        <b/>
        <sz val="11"/>
        <rFont val="Calibri"/>
        <family val="2"/>
        <scheme val="minor"/>
      </rPr>
      <t xml:space="preserve"> für das Schuljahr 2019/20 nach Ländern</t>
    </r>
    <r>
      <rPr>
        <b/>
        <vertAlign val="superscript"/>
        <sz val="11"/>
        <rFont val="Calibri"/>
        <family val="2"/>
        <scheme val="minor"/>
      </rPr>
      <t>2)</t>
    </r>
  </si>
  <si>
    <r>
      <t>Tab. HF-03.2.1.3-4 Absolventen/-innen des Ausbildungsgangs zum/zur Sozialassistenten/-in</t>
    </r>
    <r>
      <rPr>
        <b/>
        <vertAlign val="superscript"/>
        <sz val="11"/>
        <rFont val="Calibri"/>
        <family val="2"/>
        <scheme val="minor"/>
      </rPr>
      <t>1)</t>
    </r>
    <r>
      <rPr>
        <b/>
        <sz val="11"/>
        <rFont val="Calibri"/>
        <family val="2"/>
        <scheme val="minor"/>
      </rPr>
      <t xml:space="preserve"> im Schuljahr 2018/19 nach Ländern</t>
    </r>
    <r>
      <rPr>
        <b/>
        <vertAlign val="superscript"/>
        <sz val="11"/>
        <rFont val="Calibri"/>
        <family val="2"/>
        <scheme val="minor"/>
      </rPr>
      <t>2)</t>
    </r>
  </si>
  <si>
    <r>
      <t>Tab. HF-03.2.1.3-6 Absolventen/-innen des Ausbildungsgangs zum/zur Sozialassistenten/-in</t>
    </r>
    <r>
      <rPr>
        <b/>
        <vertAlign val="superscript"/>
        <sz val="11"/>
        <rFont val="Calibri"/>
        <family val="2"/>
        <scheme val="minor"/>
      </rPr>
      <t>1)</t>
    </r>
    <r>
      <rPr>
        <b/>
        <sz val="11"/>
        <rFont val="Calibri"/>
        <family val="2"/>
        <scheme val="minor"/>
      </rPr>
      <t xml:space="preserve"> im Schuljahr 2017/18 nach Ländern</t>
    </r>
    <r>
      <rPr>
        <b/>
        <vertAlign val="superscript"/>
        <sz val="11"/>
        <rFont val="Calibri"/>
        <family val="2"/>
        <scheme val="minor"/>
      </rPr>
      <t>2)</t>
    </r>
  </si>
  <si>
    <r>
      <t>Tab. HF-03.2.1.3-5 Schüler/innen im 1. Ausbildungsjahr zum/zur Sozialassistenten/-in</t>
    </r>
    <r>
      <rPr>
        <b/>
        <vertAlign val="superscript"/>
        <sz val="11"/>
        <rFont val="Calibri"/>
        <family val="2"/>
        <scheme val="minor"/>
      </rPr>
      <t>1)</t>
    </r>
    <r>
      <rPr>
        <b/>
        <sz val="11"/>
        <rFont val="Calibri"/>
        <family val="2"/>
        <scheme val="minor"/>
      </rPr>
      <t xml:space="preserve"> für das Schuljahr 2018/19 nach Ländern</t>
    </r>
    <r>
      <rPr>
        <b/>
        <vertAlign val="superscript"/>
        <sz val="11"/>
        <rFont val="Calibri"/>
        <family val="2"/>
        <scheme val="minor"/>
      </rPr>
      <t>2)</t>
    </r>
  </si>
  <si>
    <r>
      <t>Tab. HF-03.2.1.4-1 Schüler/innen im 1. Ausbildungsjahr zum/zur Kinderpfleger/in für das Schuljahr 2020/21 nach Ländern</t>
    </r>
    <r>
      <rPr>
        <b/>
        <vertAlign val="superscript"/>
        <sz val="11"/>
        <rFont val="Calibri"/>
        <family val="2"/>
        <scheme val="minor"/>
      </rPr>
      <t>1)</t>
    </r>
  </si>
  <si>
    <r>
      <t>Tab. HF-03.2.1.4-2 Absolventen/-innen des Ausbildungsgangs zum/zur Kinderpfleger/in im Schuljahr 2019/20 nach Ländern</t>
    </r>
    <r>
      <rPr>
        <b/>
        <vertAlign val="superscript"/>
        <sz val="11"/>
        <rFont val="Calibri"/>
        <family val="2"/>
        <scheme val="minor"/>
      </rPr>
      <t>1)</t>
    </r>
  </si>
  <si>
    <r>
      <t>Tab. HF-03.2.1.4-3 Schüler/innen im 1. Ausbildungsjahr zum/zur Kinderpfleger/in für das Schuljahr 2019/20 nach Ländern</t>
    </r>
    <r>
      <rPr>
        <b/>
        <vertAlign val="superscript"/>
        <sz val="11"/>
        <rFont val="Calibri"/>
        <family val="2"/>
        <scheme val="minor"/>
      </rPr>
      <t>1)</t>
    </r>
  </si>
  <si>
    <t>Schüler/innen im 1. Jahr der Kinderpflegeausbildung</t>
  </si>
  <si>
    <r>
      <t>Tab. HF-03.2.1.4-4 Absolventen/-innen des Ausbildungsgangs zum/zur Kinderpfleger/in im Schuljahr 2018/19 nach Ländern</t>
    </r>
    <r>
      <rPr>
        <b/>
        <vertAlign val="superscript"/>
        <sz val="11"/>
        <rFont val="Calibri"/>
        <family val="2"/>
        <scheme val="minor"/>
      </rPr>
      <t>1)</t>
    </r>
  </si>
  <si>
    <r>
      <t>Tab. HF-03.2.1.4-5 Schüler/innen im 1. Ausbildungsjahr zum/zur Kinderpfleger/in für das Schuljahr 2018/19 nach Ländern</t>
    </r>
    <r>
      <rPr>
        <b/>
        <vertAlign val="superscript"/>
        <sz val="11"/>
        <rFont val="Calibri"/>
        <family val="2"/>
        <scheme val="minor"/>
      </rPr>
      <t>1)</t>
    </r>
  </si>
  <si>
    <r>
      <t>Tab. HF-03.2.1.4-6 Absolventen/-innen des Ausbildungsgangs zum/zur Kinderpfleger/in im Schuljahr 2017/18 nach Ländern</t>
    </r>
    <r>
      <rPr>
        <b/>
        <vertAlign val="superscript"/>
        <sz val="11"/>
        <rFont val="Calibri"/>
        <family val="2"/>
        <scheme val="minor"/>
      </rPr>
      <t>1)</t>
    </r>
  </si>
  <si>
    <r>
      <t>Praktikant/innen 
/in Ausbildung</t>
    </r>
    <r>
      <rPr>
        <b/>
        <vertAlign val="superscript"/>
        <sz val="11"/>
        <rFont val="Calibri"/>
        <family val="2"/>
        <scheme val="minor"/>
      </rPr>
      <t xml:space="preserve"> </t>
    </r>
  </si>
  <si>
    <r>
      <t>2)</t>
    </r>
    <r>
      <rPr>
        <sz val="8.5"/>
        <color theme="1"/>
        <rFont val="Calibri"/>
        <family val="2"/>
        <scheme val="minor"/>
      </rPr>
      <t xml:space="preserve"> Zu der Kategorie gehören die Bildungsabschlüsse Dipl.-Sozialpädagoge/-in oder Dipl.-Sozialarbeiter/in oder Dipl. Heilpädagogen/-innen (FH oder vergleichbarer Abschluss), Dipl.-Pädagoge/-in oder Dipl.-Sozialpädagoge/-in oder Dipl.-Erziehungswissenschaftler/in (Uni oder vergleichbarer Abschluss) oder staatlich anerkannte/r Kindheitspädagoge/-in (Bachelor/Master)      </t>
    </r>
    <r>
      <rPr>
        <vertAlign val="superscript"/>
        <sz val="8.5"/>
        <color theme="1"/>
        <rFont val="Calibri"/>
        <family val="2"/>
        <scheme val="minor"/>
      </rPr>
      <t xml:space="preserve">                                          </t>
    </r>
  </si>
  <si>
    <r>
      <t xml:space="preserve">3) </t>
    </r>
    <r>
      <rPr>
        <sz val="8.5"/>
        <rFont val="Calibri"/>
        <family val="2"/>
        <scheme val="minor"/>
      </rPr>
      <t xml:space="preserve"> Zu der Kategorie gehören die Bildungsabschlüsse Erzieher/in, Heilpädagoge/-in (Fachschule) oder Heilerzieher/in, Heilerziehungspfleger/in                    </t>
    </r>
  </si>
  <si>
    <r>
      <t xml:space="preserve">4)  </t>
    </r>
    <r>
      <rPr>
        <sz val="8.5"/>
        <rFont val="Calibri"/>
        <family val="2"/>
        <scheme val="minor"/>
      </rPr>
      <t>Zu der Kategorie gehören die Bildungsabschlüsse Kinderpfleger/innen, Familienpfleger/innen, Assistenten/-innen im Sozialwesen, soziale oder medizinische Helferberufe</t>
    </r>
  </si>
  <si>
    <t xml:space="preserve">Ansprechpartner/in für berufliche  Weiterentwicklung (eher/vollständig erfüllt) </t>
  </si>
  <si>
    <t>Arbeitsbedingungen: Ansprechpartner/in für berufliche Weiterentwicklung eher/überhaupt nicht erfüllt (Ref.)</t>
  </si>
  <si>
    <t>Arbeitsbedingungen: Ansprechpartner/in für berufliche Weiterentwicklung eher/vollständig erfüllt</t>
  </si>
  <si>
    <t>Klicken Sie auf den unten stehenden Link oder auf den Reiter am unteren Bildschirmrand, um eine gewünschte Tabelle aufzurufen!</t>
  </si>
  <si>
    <t>Inhalt</t>
  </si>
  <si>
    <t>Tabellen im Internet (Anhang)</t>
  </si>
  <si>
    <t>Tab. HF-03.5.1.2-1 Sozialversicherungspflichtig Vollzeitbeschäftigte der Kerngruppe der Berufsgruppen Berufe in der Kinderbetreuung, -erziehung sowie Aufsicht, Führung-, Erziehung, Sozialarbeit 2021 nach monatlichen Bruttoarbeitsentgelt, Alter und Ländern</t>
  </si>
  <si>
    <t>Tab. HF-03.5.1.2-2 Sozialversicherungspflichtig Vollzeitbeschäftigte der Kerngruppe der Berufsgruppen Berufe in der Kinderbetreuung, -erziehung sowie Aufsicht, Führung-, Erziehung, Sozialarbeit 2020 nach monatlichen Bruttoarbeitsentgelt, Alter und Ländern</t>
  </si>
  <si>
    <t>Tab. HF-03.5.1.2-3 Sozialversicherungspflichtig Vollzeitbeschäftigte der Kerngruppe der Berufsgruppen Berufe in der Kinderbetreuung, -erziehung sowie Aufsicht, Führung-, Erziehung, Sozialarbeit 2019 nach monatlichen Bruttoarbeitsentgelt, Alter und Ländern</t>
  </si>
  <si>
    <t>Abweichungen in den Summen erklären sich durch Runden der Zahlen.</t>
  </si>
  <si>
    <t xml:space="preserve">Alle Daten des ERiK-Berichts unterliegen einer regelmäßigen Kontrolle und Nachprüfung. </t>
  </si>
  <si>
    <r>
      <t>Tab. HF-03.1.1-1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2021 nach Ländern </t>
    </r>
  </si>
  <si>
    <r>
      <t>Tab. HF-03.1.1-2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Ländern </t>
    </r>
  </si>
  <si>
    <r>
      <t>Tab. HF-03.1.1-3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2019 nach Ländern </t>
    </r>
  </si>
  <si>
    <r>
      <t>Tab. HF-03.1.1-4 Pädagogisches und leitendes Personal</t>
    </r>
    <r>
      <rPr>
        <u/>
        <vertAlign val="superscript"/>
        <sz val="11"/>
        <color theme="3"/>
        <rFont val="Calibri"/>
        <family val="2"/>
        <scheme val="minor"/>
      </rPr>
      <t xml:space="preserve">1) </t>
    </r>
    <r>
      <rPr>
        <u/>
        <sz val="11"/>
        <color theme="3"/>
        <rFont val="Calibri"/>
        <family val="2"/>
        <scheme val="minor"/>
      </rPr>
      <t xml:space="preserve">in Kindertageseinrichtungen 2018 nach Ländern </t>
    </r>
  </si>
  <si>
    <r>
      <t>Tab. HF-03.1.2-1 Pädagogisches und leitendes Personal</t>
    </r>
    <r>
      <rPr>
        <u/>
        <vertAlign val="superscript"/>
        <sz val="11"/>
        <color theme="3"/>
        <rFont val="Calibri"/>
        <family val="2"/>
        <scheme val="minor"/>
      </rPr>
      <t>1)</t>
    </r>
    <r>
      <rPr>
        <u/>
        <sz val="11"/>
        <color theme="3"/>
        <rFont val="Calibri"/>
        <family val="2"/>
        <scheme val="minor"/>
      </rPr>
      <t xml:space="preserve"> 2021 nach Geschlecht</t>
    </r>
    <r>
      <rPr>
        <u/>
        <vertAlign val="superscript"/>
        <sz val="11"/>
        <color theme="3"/>
        <rFont val="Calibri"/>
        <family val="2"/>
        <scheme val="minor"/>
      </rPr>
      <t>2)3)</t>
    </r>
    <r>
      <rPr>
        <u/>
        <sz val="11"/>
        <color theme="3"/>
        <rFont val="Calibri"/>
        <family val="2"/>
        <scheme val="minor"/>
      </rPr>
      <t xml:space="preserve"> und Ländern</t>
    </r>
  </si>
  <si>
    <r>
      <t>Tab. HF-03.1.2-2 Pädagogisches und leitendes Personal</t>
    </r>
    <r>
      <rPr>
        <u/>
        <vertAlign val="superscript"/>
        <sz val="11"/>
        <color theme="3"/>
        <rFont val="Calibri"/>
        <family val="2"/>
        <scheme val="minor"/>
      </rPr>
      <t>1)</t>
    </r>
    <r>
      <rPr>
        <u/>
        <sz val="11"/>
        <color theme="3"/>
        <rFont val="Calibri"/>
        <family val="2"/>
        <scheme val="minor"/>
      </rPr>
      <t xml:space="preserve"> 2020 nach Geschlecht</t>
    </r>
    <r>
      <rPr>
        <u/>
        <vertAlign val="superscript"/>
        <sz val="11"/>
        <color theme="3"/>
        <rFont val="Calibri"/>
        <family val="2"/>
        <scheme val="minor"/>
      </rPr>
      <t>2)</t>
    </r>
    <r>
      <rPr>
        <u/>
        <sz val="11"/>
        <color theme="3"/>
        <rFont val="Calibri"/>
        <family val="2"/>
        <scheme val="minor"/>
      </rPr>
      <t xml:space="preserve"> und Ländern</t>
    </r>
  </si>
  <si>
    <r>
      <t>Tab. HF-03.1.2-3 Pädagogisches und leitendes Personal</t>
    </r>
    <r>
      <rPr>
        <u/>
        <vertAlign val="superscript"/>
        <sz val="11"/>
        <color theme="3"/>
        <rFont val="Calibri"/>
        <family val="2"/>
        <scheme val="minor"/>
      </rPr>
      <t>1)</t>
    </r>
    <r>
      <rPr>
        <u/>
        <sz val="11"/>
        <color theme="3"/>
        <rFont val="Calibri"/>
        <family val="2"/>
        <scheme val="minor"/>
      </rPr>
      <t xml:space="preserve"> 2020 nach Geschlecht und Ländern</t>
    </r>
  </si>
  <si>
    <r>
      <t>Tab. HF-03.1.2-4 Pädagogisches und leitendes Personal</t>
    </r>
    <r>
      <rPr>
        <u/>
        <vertAlign val="superscript"/>
        <sz val="11"/>
        <color theme="3"/>
        <rFont val="Calibri"/>
        <family val="2"/>
        <scheme val="minor"/>
      </rPr>
      <t>1)</t>
    </r>
    <r>
      <rPr>
        <u/>
        <sz val="11"/>
        <color theme="3"/>
        <rFont val="Calibri"/>
        <family val="2"/>
        <scheme val="minor"/>
      </rPr>
      <t xml:space="preserve"> 2018 nach Geschlecht und Ländern</t>
    </r>
  </si>
  <si>
    <r>
      <t>Tab. HF-03.1.2-5 Pädagogisches und leitendes Personal</t>
    </r>
    <r>
      <rPr>
        <u/>
        <vertAlign val="superscript"/>
        <sz val="11"/>
        <color theme="3"/>
        <rFont val="Calibri"/>
        <family val="2"/>
        <scheme val="minor"/>
      </rPr>
      <t>1)</t>
    </r>
    <r>
      <rPr>
        <u/>
        <sz val="11"/>
        <color theme="3"/>
        <rFont val="Calibri"/>
        <family val="2"/>
        <scheme val="minor"/>
      </rPr>
      <t xml:space="preserve"> 2021 nach Geschlecht</t>
    </r>
    <r>
      <rPr>
        <u/>
        <vertAlign val="superscript"/>
        <sz val="11"/>
        <color theme="3"/>
        <rFont val="Calibri"/>
        <family val="2"/>
        <scheme val="minor"/>
      </rPr>
      <t>2)</t>
    </r>
    <r>
      <rPr>
        <u/>
        <sz val="11"/>
        <color theme="3"/>
        <rFont val="Calibri"/>
        <family val="2"/>
        <scheme val="minor"/>
      </rPr>
      <t>, Altersgruppen und Ländern</t>
    </r>
  </si>
  <si>
    <r>
      <t>Tab. HF-03.1.2-6 Pädagogisches und leitendes Personal</t>
    </r>
    <r>
      <rPr>
        <u/>
        <vertAlign val="superscript"/>
        <sz val="11"/>
        <color theme="3"/>
        <rFont val="Calibri"/>
        <family val="2"/>
        <scheme val="minor"/>
      </rPr>
      <t>1)</t>
    </r>
    <r>
      <rPr>
        <u/>
        <sz val="11"/>
        <color theme="3"/>
        <rFont val="Calibri"/>
        <family val="2"/>
        <scheme val="minor"/>
      </rPr>
      <t xml:space="preserve"> 2020 nach Geschlecht, Altersgruppen und Ländern</t>
    </r>
  </si>
  <si>
    <r>
      <t>Tab. HF-03.1.2-7 Pädagogisches und leitendes Personal</t>
    </r>
    <r>
      <rPr>
        <u/>
        <vertAlign val="superscript"/>
        <sz val="11"/>
        <color theme="3"/>
        <rFont val="Calibri"/>
        <family val="2"/>
        <scheme val="minor"/>
      </rPr>
      <t>1)</t>
    </r>
    <r>
      <rPr>
        <u/>
        <sz val="11"/>
        <color theme="3"/>
        <rFont val="Calibri"/>
        <family val="2"/>
        <scheme val="minor"/>
      </rPr>
      <t xml:space="preserve"> 2019 nach Geschlecht, Altersgruppen und Ländern</t>
    </r>
  </si>
  <si>
    <r>
      <t>Tab. HF-03.1.3-1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2021 nach Altersgruppen</t>
    </r>
    <r>
      <rPr>
        <u/>
        <vertAlign val="superscript"/>
        <sz val="11"/>
        <color theme="3"/>
        <rFont val="Calibri"/>
        <family val="2"/>
        <scheme val="minor"/>
      </rPr>
      <t xml:space="preserve">2) </t>
    </r>
    <r>
      <rPr>
        <u/>
        <sz val="11"/>
        <color theme="3"/>
        <rFont val="Calibri"/>
        <family val="2"/>
        <scheme val="minor"/>
      </rPr>
      <t>und Ländern</t>
    </r>
  </si>
  <si>
    <r>
      <t>Tab. HF-03.1.3-2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Altersgruppen und Ländern</t>
    </r>
  </si>
  <si>
    <r>
      <t>Tab. HF-03.1.3-3 Pädagogisches und leitendes Personal</t>
    </r>
    <r>
      <rPr>
        <u/>
        <vertAlign val="superscript"/>
        <sz val="11"/>
        <color theme="3"/>
        <rFont val="Calibri"/>
        <family val="2"/>
        <scheme val="minor"/>
      </rPr>
      <t xml:space="preserve">1) </t>
    </r>
    <r>
      <rPr>
        <u/>
        <sz val="11"/>
        <color theme="3"/>
        <rFont val="Calibri"/>
        <family val="2"/>
        <scheme val="minor"/>
      </rPr>
      <t>in Kindertageseinrichtungen 2019 nach Altersgruppen und Ländern</t>
    </r>
  </si>
  <si>
    <r>
      <t>Tab. HF-03.1.3-4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Altersgruppen und Ländern </t>
    </r>
  </si>
  <si>
    <r>
      <t>Tab. HF-03.1.3-5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2019 nach Altersgruppen und Ländern </t>
    </r>
  </si>
  <si>
    <r>
      <t>Tab. HF-03.1.3-6 Pädagogisches und leitendes Personal</t>
    </r>
    <r>
      <rPr>
        <b/>
        <vertAlign val="superscript"/>
        <sz val="11"/>
        <rFont val="Calibri"/>
        <family val="2"/>
        <scheme val="minor"/>
      </rPr>
      <t>1)</t>
    </r>
    <r>
      <rPr>
        <b/>
        <sz val="11"/>
        <rFont val="Calibri"/>
        <family val="2"/>
        <scheme val="minor"/>
      </rPr>
      <t xml:space="preserve"> in Kindertageseinrichtungen 2018 nach Altersgruppen und Ländern</t>
    </r>
  </si>
  <si>
    <r>
      <t>Tab. HF-03.1.3-6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2018 nach Altersgruppen und Ländern</t>
    </r>
  </si>
  <si>
    <r>
      <t>Tab. HF-03.1.3-7 Pädagogisches und leitendes Personal</t>
    </r>
    <r>
      <rPr>
        <u/>
        <vertAlign val="superscript"/>
        <sz val="11"/>
        <color theme="3"/>
        <rFont val="Calibri"/>
        <family val="2"/>
        <scheme val="minor"/>
      </rPr>
      <t>1)</t>
    </r>
    <r>
      <rPr>
        <u/>
        <sz val="11"/>
        <color theme="3"/>
        <rFont val="Calibri"/>
        <family val="2"/>
        <scheme val="minor"/>
      </rPr>
      <t xml:space="preserve"> 2021 nach Einrichtungsgröße</t>
    </r>
    <r>
      <rPr>
        <u/>
        <vertAlign val="superscript"/>
        <sz val="11"/>
        <color theme="3"/>
        <rFont val="Calibri"/>
        <family val="2"/>
        <scheme val="minor"/>
      </rPr>
      <t>2)</t>
    </r>
    <r>
      <rPr>
        <u/>
        <sz val="11"/>
        <color theme="3"/>
        <rFont val="Calibri"/>
        <family val="2"/>
        <scheme val="minor"/>
      </rPr>
      <t xml:space="preserve"> und Ländern </t>
    </r>
  </si>
  <si>
    <r>
      <t>Tab. HF-03.1.3-8 Pädagogisches und leitendes Personal</t>
    </r>
    <r>
      <rPr>
        <u/>
        <vertAlign val="superscript"/>
        <sz val="11"/>
        <color theme="3"/>
        <rFont val="Calibri"/>
        <family val="2"/>
        <scheme val="minor"/>
      </rPr>
      <t>1)</t>
    </r>
    <r>
      <rPr>
        <u/>
        <sz val="11"/>
        <color theme="3"/>
        <rFont val="Calibri"/>
        <family val="2"/>
        <scheme val="minor"/>
      </rPr>
      <t xml:space="preserve"> 2020 nach Einrichtungsgröße und Ländern </t>
    </r>
  </si>
  <si>
    <r>
      <t>Tab. HF-03.1.3-10 Pädagogisches und leitendes Personal</t>
    </r>
    <r>
      <rPr>
        <u/>
        <vertAlign val="superscript"/>
        <sz val="11"/>
        <color theme="3"/>
        <rFont val="Calibri"/>
        <family val="2"/>
        <scheme val="minor"/>
      </rPr>
      <t>1)</t>
    </r>
    <r>
      <rPr>
        <u/>
        <sz val="11"/>
        <color theme="3"/>
        <rFont val="Calibri"/>
        <family val="2"/>
        <scheme val="minor"/>
      </rPr>
      <t xml:space="preserve"> 2020 nach Art des Trägers und Ländern </t>
    </r>
  </si>
  <si>
    <r>
      <t>Tab. HF-03.1.3-11 Pädagogisches und leitendes Personal</t>
    </r>
    <r>
      <rPr>
        <u/>
        <vertAlign val="superscript"/>
        <sz val="11"/>
        <color theme="3"/>
        <rFont val="Calibri"/>
        <family val="2"/>
        <scheme val="minor"/>
      </rPr>
      <t>1)</t>
    </r>
    <r>
      <rPr>
        <u/>
        <sz val="11"/>
        <color theme="3"/>
        <rFont val="Calibri"/>
        <family val="2"/>
        <scheme val="minor"/>
      </rPr>
      <t xml:space="preserve"> 2019 nach Art des Trägers und Ländern </t>
    </r>
  </si>
  <si>
    <r>
      <t>Tab. HF-03.2.1.1-1  Schüler/innen im 1. Ausbildungsjahr zum/zur Erzieher/in für das Schuljahr 2020/21 nach Ländern</t>
    </r>
    <r>
      <rPr>
        <u/>
        <vertAlign val="superscript"/>
        <sz val="11"/>
        <color theme="3"/>
        <rFont val="Calibri"/>
        <family val="2"/>
        <scheme val="minor"/>
      </rPr>
      <t>1)</t>
    </r>
  </si>
  <si>
    <r>
      <t>Tab. HF-03.2.1.1-3 Schüler/innen im 1. Ausbildungsjahr zum/zur Erzieher/in für das Schuljahr 2019/20 nach Ländern</t>
    </r>
    <r>
      <rPr>
        <u/>
        <vertAlign val="superscript"/>
        <sz val="11"/>
        <color theme="3"/>
        <rFont val="Calibri"/>
        <family val="2"/>
        <scheme val="minor"/>
      </rPr>
      <t>1)</t>
    </r>
  </si>
  <si>
    <r>
      <t>Tab. HF-03.2.1.3-1 Schüler/innen im 1. Ausbildungsjahr zum/zur Sozialassistenten/-in</t>
    </r>
    <r>
      <rPr>
        <u/>
        <vertAlign val="superscript"/>
        <sz val="11"/>
        <color theme="3"/>
        <rFont val="Calibri"/>
        <family val="2"/>
        <scheme val="minor"/>
      </rPr>
      <t>1)</t>
    </r>
    <r>
      <rPr>
        <u/>
        <sz val="11"/>
        <color theme="3"/>
        <rFont val="Calibri"/>
        <family val="2"/>
        <scheme val="minor"/>
      </rPr>
      <t xml:space="preserve"> für das Schuljahr 2020/21 nach Ländern</t>
    </r>
    <r>
      <rPr>
        <u/>
        <vertAlign val="superscript"/>
        <sz val="11"/>
        <color theme="3"/>
        <rFont val="Calibri"/>
        <family val="2"/>
        <scheme val="minor"/>
      </rPr>
      <t>2)</t>
    </r>
  </si>
  <si>
    <r>
      <t>Tab. HF-03.2.1.3-1 Schüler/innen im 1. Ausbildungsjahr zum/zur Sozialassistenten/-in</t>
    </r>
    <r>
      <rPr>
        <b/>
        <vertAlign val="superscript"/>
        <sz val="11"/>
        <rFont val="Calibri"/>
        <family val="2"/>
        <scheme val="minor"/>
      </rPr>
      <t>1)</t>
    </r>
    <r>
      <rPr>
        <b/>
        <sz val="11"/>
        <rFont val="Calibri"/>
        <family val="2"/>
        <scheme val="minor"/>
      </rPr>
      <t xml:space="preserve"> für das Schuljahr 2020/21 nach Ländern</t>
    </r>
    <r>
      <rPr>
        <b/>
        <vertAlign val="superscript"/>
        <sz val="11"/>
        <rFont val="Calibri"/>
        <family val="2"/>
        <scheme val="minor"/>
      </rPr>
      <t>2)</t>
    </r>
  </si>
  <si>
    <r>
      <t>Tab. HF-03.2.1.3-2 Absolventen/-innen des Ausbildungsgangs zum/zur Sozialassistenten/-in</t>
    </r>
    <r>
      <rPr>
        <u/>
        <vertAlign val="superscript"/>
        <sz val="11"/>
        <color theme="3"/>
        <rFont val="Calibri"/>
        <family val="2"/>
        <scheme val="minor"/>
      </rPr>
      <t>1)</t>
    </r>
    <r>
      <rPr>
        <u/>
        <sz val="11"/>
        <color theme="3"/>
        <rFont val="Calibri"/>
        <family val="2"/>
        <scheme val="minor"/>
      </rPr>
      <t xml:space="preserve"> im Schuljahr 2019/20 nach Ländern</t>
    </r>
    <r>
      <rPr>
        <u/>
        <vertAlign val="superscript"/>
        <sz val="11"/>
        <color theme="3"/>
        <rFont val="Calibri"/>
        <family val="2"/>
        <scheme val="minor"/>
      </rPr>
      <t>2)</t>
    </r>
  </si>
  <si>
    <r>
      <t>Tab. HF-03.2.1.3-3 Schüler/innen im 1. Ausbildungsjahr zum/zur Sozialassistenten/-in</t>
    </r>
    <r>
      <rPr>
        <u/>
        <vertAlign val="superscript"/>
        <sz val="11"/>
        <color theme="3"/>
        <rFont val="Calibri"/>
        <family val="2"/>
        <scheme val="minor"/>
      </rPr>
      <t>1)</t>
    </r>
    <r>
      <rPr>
        <u/>
        <sz val="11"/>
        <color theme="3"/>
        <rFont val="Calibri"/>
        <family val="2"/>
        <scheme val="minor"/>
      </rPr>
      <t xml:space="preserve"> für das Schuljahr 2019/20 nach Ländern</t>
    </r>
    <r>
      <rPr>
        <u/>
        <vertAlign val="superscript"/>
        <sz val="11"/>
        <color theme="3"/>
        <rFont val="Calibri"/>
        <family val="2"/>
        <scheme val="minor"/>
      </rPr>
      <t>2)</t>
    </r>
  </si>
  <si>
    <r>
      <t>Tab. HF-03.2.1.3-4 Absolventen/-innen des Ausbildungsgangs zum/zur Sozialassistenten/-in</t>
    </r>
    <r>
      <rPr>
        <u/>
        <vertAlign val="superscript"/>
        <sz val="11"/>
        <color theme="3"/>
        <rFont val="Calibri"/>
        <family val="2"/>
        <scheme val="minor"/>
      </rPr>
      <t>1)</t>
    </r>
    <r>
      <rPr>
        <u/>
        <sz val="11"/>
        <color theme="3"/>
        <rFont val="Calibri"/>
        <family val="2"/>
        <scheme val="minor"/>
      </rPr>
      <t xml:space="preserve"> im Schuljahr 2018/19 nach Ländern</t>
    </r>
    <r>
      <rPr>
        <u/>
        <vertAlign val="superscript"/>
        <sz val="11"/>
        <color theme="3"/>
        <rFont val="Calibri"/>
        <family val="2"/>
        <scheme val="minor"/>
      </rPr>
      <t>2)</t>
    </r>
  </si>
  <si>
    <r>
      <t>Tab. HF-03.2.1.3-5 Schüler/innen im 1. Ausbildungsjahr zum/zur Sozialassistenten/-in</t>
    </r>
    <r>
      <rPr>
        <u/>
        <vertAlign val="superscript"/>
        <sz val="11"/>
        <color theme="3"/>
        <rFont val="Calibri"/>
        <family val="2"/>
        <scheme val="minor"/>
      </rPr>
      <t>1)</t>
    </r>
    <r>
      <rPr>
        <u/>
        <sz val="11"/>
        <color theme="3"/>
        <rFont val="Calibri"/>
        <family val="2"/>
        <scheme val="minor"/>
      </rPr>
      <t xml:space="preserve"> für das Schuljahr 2018/19 nach Ländern</t>
    </r>
    <r>
      <rPr>
        <u/>
        <vertAlign val="superscript"/>
        <sz val="11"/>
        <color theme="3"/>
        <rFont val="Calibri"/>
        <family val="2"/>
        <scheme val="minor"/>
      </rPr>
      <t>2)</t>
    </r>
  </si>
  <si>
    <r>
      <t>Tab. HF-03.2.1.3-6 Absolventen/-innen des Ausbildungsgangs zum/zur Sozialassistenten/-in</t>
    </r>
    <r>
      <rPr>
        <u/>
        <vertAlign val="superscript"/>
        <sz val="11"/>
        <color theme="3"/>
        <rFont val="Calibri"/>
        <family val="2"/>
        <scheme val="minor"/>
      </rPr>
      <t>1)</t>
    </r>
    <r>
      <rPr>
        <u/>
        <sz val="11"/>
        <color theme="3"/>
        <rFont val="Calibri"/>
        <family val="2"/>
        <scheme val="minor"/>
      </rPr>
      <t xml:space="preserve"> im Schuljahr 2017/18 nach Ländern</t>
    </r>
    <r>
      <rPr>
        <u/>
        <vertAlign val="superscript"/>
        <sz val="11"/>
        <color theme="3"/>
        <rFont val="Calibri"/>
        <family val="2"/>
        <scheme val="minor"/>
      </rPr>
      <t>2)</t>
    </r>
  </si>
  <si>
    <r>
      <t>Tab. HF-03.2.1.4-1 Schüler/innen im 1. Ausbildungsjahr zum/zur Kinderpfleger/in für das Schuljahr 2020/21 nach Ländern</t>
    </r>
    <r>
      <rPr>
        <u/>
        <vertAlign val="superscript"/>
        <sz val="11"/>
        <color theme="3"/>
        <rFont val="Calibri"/>
        <family val="2"/>
        <scheme val="minor"/>
      </rPr>
      <t>1)</t>
    </r>
  </si>
  <si>
    <r>
      <t>Tab. HF-03.2.1.4-2 Absolventen/-innen des Ausbildungsgangs zum/zur Kinderpfleger/in im Schuljahr 2019/20 nach Ländern</t>
    </r>
    <r>
      <rPr>
        <u/>
        <vertAlign val="superscript"/>
        <sz val="11"/>
        <color theme="3"/>
        <rFont val="Calibri"/>
        <family val="2"/>
        <scheme val="minor"/>
      </rPr>
      <t>1)</t>
    </r>
  </si>
  <si>
    <r>
      <t>Tab. HF-03.2.1.4-3 Schüler/innen im 1. Ausbildungsjahr zum/zur Kinderpfleger/in für das Schuljahr 2019/20 nach Ländern</t>
    </r>
    <r>
      <rPr>
        <u/>
        <vertAlign val="superscript"/>
        <sz val="11"/>
        <color theme="3"/>
        <rFont val="Calibri"/>
        <family val="2"/>
        <scheme val="minor"/>
      </rPr>
      <t>1)</t>
    </r>
  </si>
  <si>
    <r>
      <t>Tab. HF-03.2.1.4-4 Absolventen/-innen des Ausbildungsgangs zum/zur Kinderpfleger/in im Schuljahr 2018/19 nach Ländern</t>
    </r>
    <r>
      <rPr>
        <u/>
        <vertAlign val="superscript"/>
        <sz val="11"/>
        <color theme="3"/>
        <rFont val="Calibri"/>
        <family val="2"/>
        <scheme val="minor"/>
      </rPr>
      <t>1)</t>
    </r>
  </si>
  <si>
    <r>
      <t>Tab. HF-03.2.1.4-5 Schüler/innen im 1. Ausbildungsjahr zum/zur Kinderpfleger/in für das Schuljahr 2018/19 nach Ländern</t>
    </r>
    <r>
      <rPr>
        <u/>
        <vertAlign val="superscript"/>
        <sz val="11"/>
        <color theme="3"/>
        <rFont val="Calibri"/>
        <family val="2"/>
        <scheme val="minor"/>
      </rPr>
      <t>1)</t>
    </r>
  </si>
  <si>
    <r>
      <t>Tab. HF-03.2.1.4-6 Absolventen/-innen des Ausbildungsgangs zum/zur Kinderpfleger/in im Schuljahr 2017/18 nach Ländern</t>
    </r>
    <r>
      <rPr>
        <u/>
        <vertAlign val="superscript"/>
        <sz val="11"/>
        <color theme="3"/>
        <rFont val="Calibri"/>
        <family val="2"/>
        <scheme val="minor"/>
      </rPr>
      <t>1)</t>
    </r>
  </si>
  <si>
    <r>
      <t>Tab. HF-03.2.2-1 Pädagogisches und leitendes Personal</t>
    </r>
    <r>
      <rPr>
        <u/>
        <vertAlign val="superscript"/>
        <sz val="11"/>
        <color theme="3"/>
        <rFont val="Calibri"/>
        <family val="2"/>
        <scheme val="minor"/>
      </rPr>
      <t xml:space="preserve">1) </t>
    </r>
    <r>
      <rPr>
        <u/>
        <sz val="11"/>
        <color theme="3"/>
        <rFont val="Calibri"/>
        <family val="2"/>
        <scheme val="minor"/>
      </rPr>
      <t>in Kindertageseinrichtungen 2021 nach beruflicher Qualifikation</t>
    </r>
    <r>
      <rPr>
        <u/>
        <vertAlign val="superscript"/>
        <sz val="11"/>
        <color theme="3"/>
        <rFont val="Calibri"/>
        <family val="2"/>
        <scheme val="minor"/>
      </rPr>
      <t>6)</t>
    </r>
    <r>
      <rPr>
        <u/>
        <sz val="11"/>
        <color theme="3"/>
        <rFont val="Calibri"/>
        <family val="2"/>
        <scheme val="minor"/>
      </rPr>
      <t xml:space="preserve"> und Ländern</t>
    </r>
  </si>
  <si>
    <r>
      <t>Tab. HF-03.2.2-2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beruflicher Qualifikation und Ländern</t>
    </r>
  </si>
  <si>
    <r>
      <t>Tab. HF-03.2.2-3 Pädagogisches und leitendes Personal</t>
    </r>
    <r>
      <rPr>
        <u/>
        <vertAlign val="superscript"/>
        <sz val="11"/>
        <color theme="3"/>
        <rFont val="Calibri"/>
        <family val="2"/>
        <scheme val="minor"/>
      </rPr>
      <t xml:space="preserve">1) </t>
    </r>
    <r>
      <rPr>
        <u/>
        <sz val="11"/>
        <color theme="3"/>
        <rFont val="Calibri"/>
        <family val="2"/>
        <scheme val="minor"/>
      </rPr>
      <t>in Kindertageseinrichtungen 2019 nach beruflicher Qualifikation und Ländern</t>
    </r>
  </si>
  <si>
    <r>
      <t>Tab. HF-03.2.2-4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2018 nach beruflicher Qualifikation und Ländern</t>
    </r>
  </si>
  <si>
    <r>
      <t>Tab. HF-03.5.1.1-1 Sozialversicherungspflichtig Vollzeitbeschäftigte der Kerngruppe der Berufsgruppen Berufe in der Kinderbetreuung, -erziehung sowie Aufsicht, Führung-, Erziehung, Sozialarbeit 2021 nach monatlichen Bruttoarbeitsentgelt, Geschlecht und Ländern</t>
    </r>
    <r>
      <rPr>
        <u/>
        <vertAlign val="superscript"/>
        <sz val="11"/>
        <color theme="3"/>
        <rFont val="Calibri"/>
        <family val="2"/>
        <scheme val="minor"/>
      </rPr>
      <t>1)</t>
    </r>
  </si>
  <si>
    <r>
      <t>Tab. HF-03.5.1.1-2 Sozialversicherungspflichtig Vollzeitbeschäftigte der Kerngruppe der Berufsgruppen Berufe in der Kinderbetreuung, -erziehung sowie Aufsicht, Führung-, Erziehung, Sozialarbeit 2020 nach monatlichen Bruttoarbeitsentgelt, Geschlecht und Ländern</t>
    </r>
    <r>
      <rPr>
        <u/>
        <vertAlign val="superscript"/>
        <sz val="11"/>
        <color theme="3"/>
        <rFont val="Calibri"/>
        <family val="2"/>
        <scheme val="minor"/>
      </rPr>
      <t>1)</t>
    </r>
  </si>
  <si>
    <r>
      <t>Tab. HF-03.5.1.1-3 Sozialversicherungspflichtig Vollzeitbeschäftigte der Kerngruppe der Berufsgruppen Berufe in der Kinderbetreuung, -erziehung sowie Aufsicht, Führung-, Erziehung, Sozialarbeit 2019 nach monatlichen Bruttoarbeitsentgelt, Geschlecht und Ländern</t>
    </r>
    <r>
      <rPr>
        <u/>
        <vertAlign val="superscript"/>
        <sz val="11"/>
        <color theme="3"/>
        <rFont val="Calibri"/>
        <family val="2"/>
        <scheme val="minor"/>
      </rPr>
      <t>1)</t>
    </r>
  </si>
  <si>
    <r>
      <t>Tab. HF-03.5.2-1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2021 nach Umfang der Beschäftigung</t>
    </r>
    <r>
      <rPr>
        <u/>
        <vertAlign val="superscript"/>
        <sz val="11"/>
        <color theme="3"/>
        <rFont val="Calibri"/>
        <family val="2"/>
        <scheme val="minor"/>
      </rPr>
      <t>2)</t>
    </r>
    <r>
      <rPr>
        <u/>
        <sz val="11"/>
        <color theme="3"/>
        <rFont val="Calibri"/>
        <family val="2"/>
        <scheme val="minor"/>
      </rPr>
      <t xml:space="preserve"> und Ländern</t>
    </r>
  </si>
  <si>
    <r>
      <t>Tab. HF-03.5.2-2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Umfang der Beschäftigung und Ländern</t>
    </r>
  </si>
  <si>
    <r>
      <t>Tab. HF-03.5.2-3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2019 nach Umfang der Beschäftigung und Ländern</t>
    </r>
  </si>
  <si>
    <r>
      <t>Tab. HF-03.5.2-4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2018 nach Umfang der Beschäftigung und Ländern</t>
    </r>
  </si>
  <si>
    <r>
      <t>Tab. HF-03.5.3-1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2021 nach Befristung der Beschäftigung</t>
    </r>
    <r>
      <rPr>
        <u/>
        <vertAlign val="superscript"/>
        <sz val="11"/>
        <color theme="3"/>
        <rFont val="Calibri"/>
        <family val="2"/>
        <scheme val="minor"/>
      </rPr>
      <t xml:space="preserve">2) </t>
    </r>
    <r>
      <rPr>
        <u/>
        <sz val="11"/>
        <color theme="3"/>
        <rFont val="Calibri"/>
        <family val="2"/>
        <scheme val="minor"/>
      </rPr>
      <t>und Ländern*</t>
    </r>
  </si>
  <si>
    <r>
      <t>Tab. HF-03.5.3-2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Befristung der Beschäftigung und Ländern*</t>
    </r>
  </si>
  <si>
    <r>
      <t>Tab. HF-03.5.3-3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2019 nach Befristung der Beschäftigung und Ländern*</t>
    </r>
  </si>
  <si>
    <r>
      <t>Tab. HF-03.5.3-4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2018 nach Befristung der Beschäftigung und Ländern*</t>
    </r>
  </si>
  <si>
    <t>Quelle: FDZ der Statistischen Ämter des Bundes und der Länder, Statistik der Kinder- und Jugendhilfe, Kinder und tätige Personen in Tageseinrichtungen 2021 https://doi.org/10.21242/22541.2021.00.00.1.1.0 ; Berechnungen des Forschungsverbundes DJI/TU Dortmund</t>
  </si>
  <si>
    <t>Quelle: FDZ der Statistischen Ämter des Bundes und der Länder, Statistik der Kinder- und Jugendhilfe, Kinder und tätige Personen in Tageseinrichtungen 2020 https://doi.org/10.21242/22541.2021.00.00.1.1.0; Berechnungen des Forschungsverbundes DJI/TU Dortmund</t>
  </si>
  <si>
    <t>Quelle: FDZ der Statistischen Ämter des Bundes und der Länder, Statistik der Kinder- und Jugendhilfe, Kinder und tätige Personen in Tageseinrichtungen 2019 https://doi.org/10.21242/22541.2021.00.00.1.1.0; Berechnungen des Forschungsverbundes DJI/TU Dortmund</t>
  </si>
  <si>
    <r>
      <t>Tab. HF-03.1.3-9 Pädagogisches und leitendes Personal</t>
    </r>
    <r>
      <rPr>
        <u/>
        <vertAlign val="superscript"/>
        <sz val="11"/>
        <color theme="3"/>
        <rFont val="Calibri"/>
        <family val="2"/>
        <scheme val="minor"/>
      </rPr>
      <t>1)</t>
    </r>
    <r>
      <rPr>
        <u/>
        <sz val="11"/>
        <color theme="3"/>
        <rFont val="Calibri"/>
        <family val="2"/>
        <scheme val="minor"/>
      </rPr>
      <t xml:space="preserve"> 2021 nach Art des Trägers</t>
    </r>
    <r>
      <rPr>
        <u/>
        <vertAlign val="superscript"/>
        <sz val="11"/>
        <color theme="3"/>
        <rFont val="Calibri"/>
        <family val="2"/>
        <scheme val="minor"/>
      </rPr>
      <t>2)</t>
    </r>
    <r>
      <rPr>
        <u/>
        <sz val="11"/>
        <color theme="3"/>
        <rFont val="Calibri"/>
        <family val="2"/>
        <scheme val="minor"/>
      </rPr>
      <t xml:space="preserve"> und Ländern </t>
    </r>
  </si>
  <si>
    <t>Hinweis: Binär logistisches Regressionsmodell mit cluster-robusten Standardfehlern für  Kindertageseinrichtungen. Die abhängige Variable nimmt den Wert 1 an, wenn Pläne zum Austritt aus dem Berufsfeld der FBBE vorliegen. Dargestellt sind durchschnittliche marginale Effekte (Average Marginal Effects, AME). Multiplitiert mit 100 sind die AMEs als Veränderung der relativen Wahrscheinlichkeit für Austrittspläne aus dem Berufsfeld in Prozentpunkten zu interpretieren.  *statistisch signifikant bei p&lt;0,05</t>
  </si>
  <si>
    <t>Tabellen im Internet (Abbildung HF-03.3-1)</t>
  </si>
  <si>
    <t>Tabellen im Anhang (Abbildung HF-03.3-2)</t>
  </si>
  <si>
    <r>
      <t>Tab. HF-03.2.2-1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2021 nach beruflicher Qualifikation</t>
    </r>
    <r>
      <rPr>
        <u/>
        <vertAlign val="superscript"/>
        <sz val="11"/>
        <color theme="3"/>
        <rFont val="Calibri"/>
        <family val="2"/>
        <scheme val="minor"/>
      </rPr>
      <t>6)</t>
    </r>
    <r>
      <rPr>
        <u/>
        <sz val="11"/>
        <color theme="3"/>
        <rFont val="Calibri"/>
        <family val="2"/>
        <scheme val="minor"/>
      </rPr>
      <t xml:space="preserve"> und Ländern</t>
    </r>
  </si>
  <si>
    <t>Tabellen im Anhang (Abbildung HF-03.4-1)</t>
  </si>
  <si>
    <t>Tabellen im Anhang (Abbildung HF-03.4-2)</t>
  </si>
  <si>
    <r>
      <t>Tab. HF-03.1.2-4 Pädagogisches und leitendes Personal</t>
    </r>
    <r>
      <rPr>
        <b/>
        <vertAlign val="superscript"/>
        <sz val="11"/>
        <rFont val="Calibri"/>
        <family val="2"/>
        <scheme val="minor"/>
      </rPr>
      <t>1)</t>
    </r>
    <r>
      <rPr>
        <b/>
        <sz val="11"/>
        <rFont val="Calibri"/>
        <family val="2"/>
        <scheme val="minor"/>
      </rPr>
      <t xml:space="preserve"> 2018 nach Geschlecht und Ländern</t>
    </r>
  </si>
  <si>
    <t>Tab. HF-03.2.1.2-1 Schüler/innen im 1. Ausbildungsjahr einer praxisintegrierten Ausbildung (PiA) zum/zur Erzieher/in für das Schuljahr 2020/21 nach Ländern</t>
  </si>
  <si>
    <t>Tab. HF-03.2.1.2-2 Schüler/innen im 1. Ausbildungsjahr einer praxisintegrierten Ausbildung (PiA) zum/zur Erzieher/in für das Schuljahr 2019/20 nach Ländern</t>
  </si>
  <si>
    <r>
      <rPr>
        <vertAlign val="superscript"/>
        <sz val="8.5"/>
        <color indexed="8"/>
        <rFont val="Calibri"/>
        <family val="2"/>
        <scheme val="minor"/>
      </rPr>
      <t>2</t>
    </r>
    <r>
      <rPr>
        <sz val="8.5"/>
        <color indexed="8"/>
        <rFont val="Calibri"/>
        <family val="2"/>
        <scheme val="minor"/>
      </rPr>
      <t xml:space="preserve"> Die Schüler/innen in der praxisintegrierten Ausbildung (PivA) werden nicht separat erfasst.</t>
    </r>
  </si>
  <si>
    <r>
      <rPr>
        <vertAlign val="superscript"/>
        <sz val="8.5"/>
        <color indexed="8"/>
        <rFont val="Calibri"/>
        <family val="2"/>
        <scheme val="minor"/>
      </rPr>
      <t>2</t>
    </r>
    <r>
      <rPr>
        <sz val="8.5"/>
        <color indexed="8"/>
        <rFont val="Calibri"/>
        <family val="2"/>
        <scheme val="minor"/>
      </rPr>
      <t xml:space="preserve"> Die Schüler/innen in der praxisintegrierten Ausbildung (PivA) werden nicht separat erfasst und.</t>
    </r>
  </si>
  <si>
    <r>
      <rPr>
        <vertAlign val="superscript"/>
        <sz val="8.5"/>
        <color rgb="FF000000"/>
        <rFont val="Calibri"/>
        <family val="2"/>
        <scheme val="minor"/>
      </rPr>
      <t>1)</t>
    </r>
    <r>
      <rPr>
        <sz val="8.5"/>
        <color indexed="8"/>
        <rFont val="Calibri"/>
        <family val="2"/>
        <scheme val="minor"/>
      </rPr>
      <t xml:space="preserve"> In Bremen, Hamburg, Niedersachsen und Schleswig-Holstein lautet die Berufsbezeichnung „Sozialpädagogische Assistentin/Sozialpädagogischer Assistent“. In Bremen inkl. Sozialassistenten an anerk. Ergänzungsschulen.</t>
    </r>
  </si>
  <si>
    <r>
      <rPr>
        <vertAlign val="superscript"/>
        <sz val="8.5"/>
        <color rgb="FF000000"/>
        <rFont val="Calibri"/>
        <family val="2"/>
        <scheme val="minor"/>
      </rPr>
      <t>1)</t>
    </r>
    <r>
      <rPr>
        <sz val="8.5"/>
        <color indexed="8"/>
        <rFont val="Calibri"/>
        <family val="2"/>
        <scheme val="minor"/>
      </rPr>
      <t xml:space="preserve"> In Bremen, Hamburg, Niedersachsen und Schleswig-Holstein lautet die Berufsbezeichnung „Sozialpädagogische Assistentin/Sozialpädagogischer Assistent “. In Bremen inkl. Sozialassistenten an anerk. Ergänzungsschulen.</t>
    </r>
  </si>
  <si>
    <r>
      <rPr>
        <vertAlign val="superscript"/>
        <sz val="8.5"/>
        <color rgb="FF000000"/>
        <rFont val="Calibri"/>
        <family val="2"/>
        <scheme val="minor"/>
      </rPr>
      <t>1)</t>
    </r>
    <r>
      <rPr>
        <sz val="8.5"/>
        <color indexed="8"/>
        <rFont val="Calibri"/>
        <family val="2"/>
        <scheme val="minor"/>
      </rPr>
      <t xml:space="preserve"> In Bremen, Hamburg, Niedersachsen und Schleswig-Holstein lautet die Berufsbezeichnung „Sozialpädagogische Assistentin/Sozialpädagogischer Assistent“.</t>
    </r>
  </si>
  <si>
    <t>* Die Angaben beziehen sich auf Angestellte, Arbeiter/innen und Beamte/innen. Praktikant/innen, Personen im freiwilligen sozialen Jahr/Bundesfreiwilligendienst und Angaben der Kategorie Sonstige wurden nicht berücksichtigt.</t>
  </si>
  <si>
    <t>Balaban-Feldens, Ebru/ Buchmann, Janette/ Drexl, Doris/ Wenger, Felix (2023): Gewinnung und Sicherung qualifizierter Fachkräfte. Fortschreibung zur Personalsituation und -qualifikation sowie Vertiefungsanalyse zur Bindung an das Berufsfeld. In: Meiner-Teubner, Christiane/ Schacht, Diana D./ Klinkhammer, Nicole/ Kuger, Susanne/ Kalicki, Bernhard/ Fackler, Sina (Hrsg.): ERiK-Forschungsbericht III. Befunde des indikatorengestützten Monitorings zum KiQuTG. Bielefeld: wbv Publikation, S. 109-136. DOI: 10.3278/9783763974597-06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</si>
</sst>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
    <numFmt numFmtId="167" formatCode="#,##0.0"/>
    <numFmt numFmtId="168" formatCode="0.0"/>
    <numFmt numFmtId="169" formatCode="0.000"/>
  </numFmts>
  <fonts count="9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Arial"/>
      <family val="2"/>
    </font>
    <font>
      <sz val="11"/>
      <color theme="1"/>
      <name val="Calibri"/>
      <family val="2"/>
      <scheme val="minor"/>
    </font>
    <font>
      <sz val="9"/>
      <color indexed="8"/>
      <name val="Arial"/>
      <family val="2"/>
    </font>
    <font>
      <sz val="10"/>
      <name val="MetaNormalLF-Roman"/>
      <family val="2"/>
    </font>
    <font>
      <sz val="11"/>
      <color indexed="8"/>
      <name val="Calibri"/>
      <family val="2"/>
    </font>
    <font>
      <sz val="10"/>
      <name val="MetaNormalLF-Roman"/>
    </font>
    <font>
      <sz val="9"/>
      <color theme="1"/>
      <name val="Arial"/>
      <family val="2"/>
    </font>
    <font>
      <sz val="9"/>
      <color theme="0"/>
      <name val="Arial"/>
      <family val="2"/>
    </font>
    <font>
      <sz val="8.5"/>
      <color indexed="8"/>
      <name val="Arial"/>
      <family val="2"/>
    </font>
    <font>
      <sz val="8.5"/>
      <name val="Arial"/>
      <family val="2"/>
    </font>
    <font>
      <sz val="11"/>
      <color indexed="8"/>
      <name val="Calibri"/>
      <family val="2"/>
      <scheme val="minor"/>
    </font>
    <font>
      <i/>
      <sz val="10"/>
      <name val="Arial"/>
      <family val="2"/>
    </font>
    <font>
      <b/>
      <sz val="18"/>
      <color theme="0"/>
      <name val="Arial"/>
      <family val="2"/>
    </font>
    <font>
      <b/>
      <sz val="11"/>
      <name val="Arial"/>
      <family val="2"/>
    </font>
    <font>
      <vertAlign val="superscript"/>
      <sz val="11"/>
      <color theme="1"/>
      <name val="Arial"/>
      <family val="2"/>
    </font>
    <font>
      <sz val="11"/>
      <name val="Arial"/>
      <family val="2"/>
    </font>
    <font>
      <sz val="9"/>
      <color rgb="FF010205"/>
      <name val="Arial"/>
      <family val="2"/>
    </font>
    <font>
      <sz val="8.5"/>
      <color theme="1"/>
      <name val="Arial"/>
      <family val="2"/>
    </font>
    <font>
      <vertAlign val="superscript"/>
      <sz val="8.5"/>
      <color theme="1"/>
      <name val="Arial"/>
      <family val="2"/>
    </font>
    <font>
      <sz val="11"/>
      <color theme="0"/>
      <name val="Arial"/>
      <family val="2"/>
    </font>
    <font>
      <sz val="9"/>
      <color theme="0"/>
      <name val="Calibri"/>
      <family val="2"/>
      <scheme val="minor"/>
    </font>
    <font>
      <sz val="10"/>
      <name val="Arial"/>
      <family val="2"/>
    </font>
    <font>
      <u/>
      <sz val="11"/>
      <color theme="10"/>
      <name val="Arial"/>
      <family val="2"/>
    </font>
    <font>
      <sz val="12"/>
      <color theme="1"/>
      <name val="Calibri"/>
      <family val="2"/>
      <scheme val="minor"/>
    </font>
    <font>
      <b/>
      <sz val="11"/>
      <color theme="1"/>
      <name val="Calibri"/>
      <family val="2"/>
      <scheme val="minor"/>
    </font>
    <font>
      <sz val="9"/>
      <color theme="1"/>
      <name val="Calibri"/>
      <family val="2"/>
      <scheme val="minor"/>
    </font>
    <font>
      <b/>
      <sz val="18"/>
      <color theme="0"/>
      <name val="Calibri"/>
      <family val="2"/>
      <scheme val="minor"/>
    </font>
    <font>
      <sz val="9"/>
      <color indexed="8"/>
      <name val="Calibri"/>
      <family val="2"/>
      <scheme val="minor"/>
    </font>
    <font>
      <sz val="9"/>
      <color rgb="FF010205"/>
      <name val="Calibri"/>
      <family val="2"/>
      <scheme val="minor"/>
    </font>
    <font>
      <sz val="8.5"/>
      <name val="Calibri"/>
      <family val="2"/>
      <scheme val="minor"/>
    </font>
    <font>
      <sz val="8.5"/>
      <color rgb="FFFF0000"/>
      <name val="Calibri"/>
      <family val="2"/>
      <scheme val="minor"/>
    </font>
    <font>
      <sz val="9"/>
      <name val="Calibri"/>
      <family val="2"/>
      <scheme val="minor"/>
    </font>
    <font>
      <sz val="11"/>
      <name val="Calibri"/>
      <family val="2"/>
      <scheme val="minor"/>
    </font>
    <font>
      <sz val="11"/>
      <color rgb="FFFF0000"/>
      <name val="Calibri"/>
      <family val="2"/>
      <scheme val="minor"/>
    </font>
    <font>
      <sz val="11"/>
      <color theme="0"/>
      <name val="Calibri"/>
      <family val="2"/>
      <scheme val="minor"/>
    </font>
    <font>
      <u/>
      <sz val="10"/>
      <name val="Calibri"/>
      <family val="2"/>
      <scheme val="minor"/>
    </font>
    <font>
      <b/>
      <sz val="11"/>
      <name val="Calibri"/>
      <family val="2"/>
      <scheme val="minor"/>
    </font>
    <font>
      <b/>
      <vertAlign val="superscript"/>
      <sz val="11"/>
      <name val="Calibri"/>
      <family val="2"/>
      <scheme val="minor"/>
    </font>
    <font>
      <vertAlign val="superscript"/>
      <sz val="8.5"/>
      <name val="Calibri"/>
      <family val="2"/>
      <scheme val="minor"/>
    </font>
    <font>
      <sz val="8.5"/>
      <color theme="1"/>
      <name val="Calibri"/>
      <family val="2"/>
      <scheme val="minor"/>
    </font>
    <font>
      <vertAlign val="superscript"/>
      <sz val="8.5"/>
      <color theme="1"/>
      <name val="Calibri"/>
      <family val="2"/>
      <scheme val="minor"/>
    </font>
    <font>
      <sz val="8.5"/>
      <color indexed="8"/>
      <name val="Calibri"/>
      <family val="2"/>
      <scheme val="minor"/>
    </font>
    <font>
      <vertAlign val="superscript"/>
      <sz val="9"/>
      <name val="Calibri"/>
      <family val="2"/>
      <scheme val="minor"/>
    </font>
    <font>
      <vertAlign val="superscript"/>
      <sz val="8.5"/>
      <color rgb="FF000000"/>
      <name val="Calibri"/>
      <family val="2"/>
      <scheme val="minor"/>
    </font>
    <font>
      <vertAlign val="superscript"/>
      <sz val="9"/>
      <color indexed="8"/>
      <name val="Calibri"/>
      <family val="2"/>
      <scheme val="minor"/>
    </font>
    <font>
      <vertAlign val="superscript"/>
      <sz val="8.5"/>
      <color indexed="8"/>
      <name val="Calibri"/>
      <family val="2"/>
      <scheme val="minor"/>
    </font>
    <font>
      <sz val="9"/>
      <color rgb="FFFF0000"/>
      <name val="Calibri"/>
      <family val="2"/>
      <scheme val="minor"/>
    </font>
    <font>
      <b/>
      <sz val="11"/>
      <color rgb="FF010205"/>
      <name val="Calibri"/>
      <family val="2"/>
      <scheme val="minor"/>
    </font>
    <font>
      <sz val="10"/>
      <name val="Calibri"/>
      <family val="2"/>
      <scheme val="minor"/>
    </font>
    <font>
      <b/>
      <vertAlign val="superscript"/>
      <sz val="11"/>
      <color rgb="FF010205"/>
      <name val="Calibri"/>
      <family val="2"/>
      <scheme val="minor"/>
    </font>
    <font>
      <i/>
      <sz val="10"/>
      <name val="Calibri"/>
      <family val="2"/>
      <scheme val="minor"/>
    </font>
    <font>
      <sz val="9"/>
      <color rgb="FF264A60"/>
      <name val="Calibri"/>
      <family val="2"/>
      <scheme val="minor"/>
    </font>
    <font>
      <b/>
      <vertAlign val="superscript"/>
      <sz val="11"/>
      <name val="Arial"/>
      <family val="2"/>
    </font>
    <font>
      <u/>
      <sz val="10"/>
      <name val="Arial"/>
      <family val="2"/>
    </font>
    <font>
      <sz val="8"/>
      <name val="Arial"/>
      <family val="2"/>
    </font>
    <font>
      <vertAlign val="superscript"/>
      <sz val="8"/>
      <name val="Calibri"/>
      <family val="2"/>
      <scheme val="minor"/>
    </font>
    <font>
      <sz val="8"/>
      <name val="Calibri"/>
      <family val="2"/>
      <scheme val="minor"/>
    </font>
    <font>
      <u/>
      <sz val="11"/>
      <color theme="10"/>
      <name val="Calibri"/>
      <family val="2"/>
      <scheme val="minor"/>
    </font>
    <font>
      <sz val="11"/>
      <color theme="3"/>
      <name val="Calibri"/>
      <family val="2"/>
      <scheme val="minor"/>
    </font>
    <font>
      <u/>
      <sz val="11"/>
      <color theme="3"/>
      <name val="Calibri"/>
      <family val="2"/>
      <scheme val="minor"/>
    </font>
    <font>
      <sz val="12"/>
      <color theme="3"/>
      <name val="Calibri"/>
      <family val="2"/>
      <scheme val="minor"/>
    </font>
    <font>
      <u/>
      <vertAlign val="superscript"/>
      <sz val="11"/>
      <color theme="3"/>
      <name val="Calibri"/>
      <family val="2"/>
      <scheme val="minor"/>
    </font>
    <font>
      <u/>
      <sz val="10"/>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A59D97"/>
        <bgColor indexed="64"/>
      </patternFill>
    </fill>
    <fill>
      <patternFill patternType="solid">
        <fgColor rgb="FFEB9128"/>
        <bgColor indexed="64"/>
      </patternFill>
    </fill>
    <fill>
      <patternFill patternType="solid">
        <fgColor rgb="FFEEECE1"/>
        <bgColor indexed="64"/>
      </patternFill>
    </fill>
  </fills>
  <borders count="66">
    <border>
      <left/>
      <right/>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theme="0" tint="-0.2499465926084170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22"/>
      </left>
      <right style="hair">
        <color indexed="22"/>
      </right>
      <top style="hair">
        <color indexed="22"/>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auto="1"/>
      </top>
      <bottom style="medium">
        <color indexed="64"/>
      </bottom>
      <diagonal/>
    </border>
    <border>
      <left/>
      <right/>
      <top/>
      <bottom style="thin">
        <color indexed="64"/>
      </bottom>
      <diagonal/>
    </border>
  </borders>
  <cellStyleXfs count="699">
    <xf numFmtId="0" fontId="0" fillId="0" borderId="0"/>
    <xf numFmtId="0" fontId="28" fillId="0" borderId="0"/>
    <xf numFmtId="0" fontId="26" fillId="0" borderId="0"/>
    <xf numFmtId="0" fontId="26" fillId="0" borderId="0"/>
    <xf numFmtId="0" fontId="31" fillId="0" borderId="0"/>
    <xf numFmtId="164" fontId="32" fillId="0" borderId="0" applyFont="0" applyFill="0" applyBorder="0" applyAlignment="0" applyProtection="0"/>
    <xf numFmtId="0" fontId="29" fillId="0" borderId="0"/>
    <xf numFmtId="0" fontId="29" fillId="0" borderId="0"/>
    <xf numFmtId="0" fontId="26" fillId="0" borderId="0"/>
    <xf numFmtId="0" fontId="29" fillId="0" borderId="0"/>
    <xf numFmtId="0" fontId="29" fillId="0" borderId="0"/>
    <xf numFmtId="0" fontId="27" fillId="0" borderId="0"/>
    <xf numFmtId="0" fontId="27" fillId="0" borderId="0"/>
    <xf numFmtId="0" fontId="27" fillId="0" borderId="0"/>
    <xf numFmtId="0" fontId="33" fillId="0" borderId="0"/>
    <xf numFmtId="0" fontId="26" fillId="0" borderId="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38" fillId="0" borderId="0"/>
    <xf numFmtId="0" fontId="27"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8" fillId="0" borderId="0" applyFont="0" applyFill="0" applyBorder="0" applyAlignment="0" applyProtection="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9" fontId="18" fillId="0" borderId="0" applyFont="0" applyFill="0" applyBorder="0" applyAlignment="0" applyProtection="0"/>
    <xf numFmtId="0" fontId="49" fillId="0" borderId="0"/>
    <xf numFmtId="0" fontId="17" fillId="0" borderId="0"/>
    <xf numFmtId="0" fontId="17" fillId="0" borderId="0"/>
    <xf numFmtId="0" fontId="17" fillId="0" borderId="0"/>
    <xf numFmtId="0" fontId="4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applyNumberFormat="0" applyFill="0" applyBorder="0" applyAlignment="0" applyProtection="0"/>
    <xf numFmtId="0" fontId="16" fillId="0" borderId="0"/>
    <xf numFmtId="0" fontId="28" fillId="0" borderId="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0" fontId="13" fillId="0" borderId="0"/>
    <xf numFmtId="0" fontId="13" fillId="0" borderId="0"/>
    <xf numFmtId="0" fontId="12" fillId="0" borderId="0"/>
    <xf numFmtId="0" fontId="11" fillId="0" borderId="0"/>
    <xf numFmtId="0" fontId="10" fillId="0" borderId="0"/>
    <xf numFmtId="0" fontId="10" fillId="0" borderId="0"/>
    <xf numFmtId="0" fontId="9" fillId="0" borderId="0"/>
    <xf numFmtId="9" fontId="28" fillId="0" borderId="0" applyFont="0" applyFill="0" applyBorder="0" applyAlignment="0" applyProtection="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5" fillId="0" borderId="0" applyNumberFormat="0" applyFill="0" applyBorder="0" applyAlignment="0" applyProtection="0"/>
    <xf numFmtId="0" fontId="5" fillId="0" borderId="0"/>
    <xf numFmtId="0" fontId="26" fillId="0" borderId="0"/>
  </cellStyleXfs>
  <cellXfs count="965">
    <xf numFmtId="0" fontId="0" fillId="0" borderId="0" xfId="0"/>
    <xf numFmtId="0" fontId="0" fillId="0" borderId="0" xfId="0"/>
    <xf numFmtId="0" fontId="28" fillId="0" borderId="0" xfId="0" applyFont="1"/>
    <xf numFmtId="0" fontId="28" fillId="0" borderId="0" xfId="1"/>
    <xf numFmtId="10" fontId="0" fillId="0" borderId="0" xfId="0" applyNumberFormat="1"/>
    <xf numFmtId="165" fontId="0" fillId="0" borderId="0" xfId="113" applyNumberFormat="1" applyFont="1"/>
    <xf numFmtId="0" fontId="28" fillId="0" borderId="0" xfId="1" applyFill="1"/>
    <xf numFmtId="0" fontId="0" fillId="0" borderId="0" xfId="0" applyFill="1"/>
    <xf numFmtId="3" fontId="28" fillId="0" borderId="0" xfId="1" applyNumberFormat="1"/>
    <xf numFmtId="2" fontId="28" fillId="0" borderId="0" xfId="1" applyNumberFormat="1"/>
    <xf numFmtId="0" fontId="43" fillId="0" borderId="0" xfId="0" applyFont="1"/>
    <xf numFmtId="0" fontId="36" fillId="0" borderId="0" xfId="0" applyFont="1" applyAlignment="1">
      <alignment vertical="center" wrapText="1"/>
    </xf>
    <xf numFmtId="0" fontId="39" fillId="0" borderId="0" xfId="0" applyFont="1" applyAlignment="1">
      <alignment wrapText="1"/>
    </xf>
    <xf numFmtId="3" fontId="0" fillId="0" borderId="0" xfId="0" applyNumberFormat="1"/>
    <xf numFmtId="168" fontId="30" fillId="2" borderId="13" xfId="5" applyNumberFormat="1" applyFont="1" applyFill="1" applyBorder="1" applyAlignment="1">
      <alignment horizontal="right" vertical="center" wrapText="1"/>
    </xf>
    <xf numFmtId="167" fontId="44" fillId="0" borderId="16" xfId="141" applyNumberFormat="1" applyFont="1" applyBorder="1" applyAlignment="1">
      <alignment horizontal="right" vertical="top"/>
    </xf>
    <xf numFmtId="167" fontId="44" fillId="2" borderId="16" xfId="141" applyNumberFormat="1" applyFont="1" applyFill="1" applyBorder="1" applyAlignment="1">
      <alignment horizontal="right" vertical="top"/>
    </xf>
    <xf numFmtId="167" fontId="44" fillId="2" borderId="13" xfId="141" applyNumberFormat="1" applyFont="1" applyFill="1" applyBorder="1" applyAlignment="1">
      <alignment horizontal="right" vertical="top"/>
    </xf>
    <xf numFmtId="167" fontId="44" fillId="3" borderId="16" xfId="141" applyNumberFormat="1" applyFont="1" applyFill="1" applyBorder="1" applyAlignment="1">
      <alignment horizontal="right" vertical="top"/>
    </xf>
    <xf numFmtId="168" fontId="0" fillId="0" borderId="0" xfId="0" applyNumberFormat="1"/>
    <xf numFmtId="0" fontId="0" fillId="0" borderId="0" xfId="0"/>
    <xf numFmtId="0" fontId="0" fillId="0" borderId="0" xfId="0"/>
    <xf numFmtId="0" fontId="46" fillId="0" borderId="0" xfId="1" applyFont="1"/>
    <xf numFmtId="0" fontId="45" fillId="0" borderId="0" xfId="1" applyFont="1"/>
    <xf numFmtId="3" fontId="30" fillId="3" borderId="4" xfId="1" applyNumberFormat="1" applyFont="1" applyFill="1" applyBorder="1" applyAlignment="1">
      <alignment horizontal="right" vertical="center" wrapText="1"/>
    </xf>
    <xf numFmtId="3" fontId="30" fillId="0" borderId="4" xfId="1" applyNumberFormat="1" applyFont="1" applyFill="1" applyBorder="1" applyAlignment="1">
      <alignment horizontal="right" vertical="center" wrapText="1"/>
    </xf>
    <xf numFmtId="0" fontId="30" fillId="3" borderId="17" xfId="1" applyFont="1" applyFill="1" applyBorder="1" applyAlignment="1">
      <alignment vertical="center" wrapText="1"/>
    </xf>
    <xf numFmtId="0" fontId="30" fillId="3" borderId="15" xfId="1" applyFont="1" applyFill="1" applyBorder="1" applyAlignment="1">
      <alignment vertical="center" wrapText="1"/>
    </xf>
    <xf numFmtId="0" fontId="30" fillId="2" borderId="20" xfId="1" applyFont="1" applyFill="1" applyBorder="1" applyAlignment="1">
      <alignment vertical="center" wrapText="1"/>
    </xf>
    <xf numFmtId="0" fontId="30" fillId="2" borderId="17" xfId="1" applyFont="1" applyFill="1" applyBorder="1" applyAlignment="1">
      <alignment vertical="center" wrapText="1"/>
    </xf>
    <xf numFmtId="0" fontId="30" fillId="2" borderId="15" xfId="1" applyFont="1" applyFill="1" applyBorder="1" applyAlignment="1">
      <alignment vertical="center" wrapText="1"/>
    </xf>
    <xf numFmtId="0" fontId="30" fillId="0" borderId="17" xfId="1" applyFont="1" applyBorder="1" applyAlignment="1">
      <alignment vertical="center" wrapText="1"/>
    </xf>
    <xf numFmtId="3" fontId="30" fillId="3" borderId="0" xfId="1" applyNumberFormat="1" applyFont="1" applyFill="1" applyBorder="1" applyAlignment="1">
      <alignment horizontal="right" vertical="center" wrapText="1" indent="1"/>
    </xf>
    <xf numFmtId="167" fontId="44" fillId="2" borderId="18" xfId="141" applyNumberFormat="1" applyFont="1" applyFill="1" applyBorder="1" applyAlignment="1">
      <alignment horizontal="right" vertical="top"/>
    </xf>
    <xf numFmtId="0" fontId="0" fillId="0" borderId="0" xfId="0"/>
    <xf numFmtId="0" fontId="0" fillId="0" borderId="0" xfId="0"/>
    <xf numFmtId="0" fontId="0" fillId="0" borderId="0" xfId="0"/>
    <xf numFmtId="0" fontId="0" fillId="0" borderId="0" xfId="0"/>
    <xf numFmtId="0" fontId="18" fillId="0" borderId="0" xfId="257"/>
    <xf numFmtId="0" fontId="0" fillId="0" borderId="0" xfId="0"/>
    <xf numFmtId="0" fontId="0" fillId="0" borderId="0" xfId="0"/>
    <xf numFmtId="0" fontId="49" fillId="0" borderId="0" xfId="263"/>
    <xf numFmtId="0" fontId="0" fillId="0" borderId="0" xfId="0" applyAlignment="1"/>
    <xf numFmtId="0" fontId="0" fillId="0" borderId="0" xfId="0"/>
    <xf numFmtId="0" fontId="40" fillId="0" borderId="0" xfId="0" applyFont="1" applyFill="1" applyAlignment="1"/>
    <xf numFmtId="0" fontId="0" fillId="0" borderId="0" xfId="0"/>
    <xf numFmtId="0" fontId="37" fillId="0" borderId="0" xfId="0" applyFont="1" applyAlignment="1">
      <alignment wrapText="1"/>
    </xf>
    <xf numFmtId="168" fontId="30" fillId="0" borderId="8" xfId="113" applyNumberFormat="1" applyFont="1" applyFill="1" applyBorder="1" applyAlignment="1">
      <alignment vertical="center" wrapText="1"/>
    </xf>
    <xf numFmtId="168" fontId="30" fillId="2" borderId="26" xfId="113" applyNumberFormat="1" applyFont="1" applyFill="1" applyBorder="1" applyAlignment="1">
      <alignment vertical="center" wrapText="1"/>
    </xf>
    <xf numFmtId="168" fontId="30" fillId="2" borderId="8" xfId="113" applyNumberFormat="1" applyFont="1" applyFill="1" applyBorder="1" applyAlignment="1">
      <alignment vertical="center" wrapText="1"/>
    </xf>
    <xf numFmtId="168" fontId="30" fillId="2" borderId="28" xfId="113" applyNumberFormat="1" applyFont="1" applyFill="1" applyBorder="1" applyAlignment="1">
      <alignment vertical="center" wrapText="1"/>
    </xf>
    <xf numFmtId="168" fontId="30" fillId="3" borderId="8" xfId="113" applyNumberFormat="1" applyFont="1" applyFill="1" applyBorder="1" applyAlignment="1">
      <alignment vertical="center" wrapText="1"/>
    </xf>
    <xf numFmtId="0" fontId="16" fillId="0" borderId="0" xfId="280"/>
    <xf numFmtId="0" fontId="37" fillId="0" borderId="0" xfId="280" applyFont="1" applyFill="1" applyBorder="1" applyAlignment="1">
      <alignment horizontal="left" wrapText="1"/>
    </xf>
    <xf numFmtId="168" fontId="30" fillId="2" borderId="13" xfId="1" applyNumberFormat="1" applyFont="1" applyFill="1" applyBorder="1" applyAlignment="1">
      <alignment horizontal="right" vertical="center" wrapText="1" indent="1"/>
    </xf>
    <xf numFmtId="168" fontId="30" fillId="2" borderId="14" xfId="1" applyNumberFormat="1" applyFont="1" applyFill="1" applyBorder="1" applyAlignment="1">
      <alignment horizontal="right" vertical="center" wrapText="1" indent="1"/>
    </xf>
    <xf numFmtId="3" fontId="30" fillId="2" borderId="32" xfId="5" applyNumberFormat="1" applyFont="1" applyFill="1" applyBorder="1" applyAlignment="1">
      <alignment horizontal="right" vertical="center" wrapText="1"/>
    </xf>
    <xf numFmtId="3" fontId="30" fillId="2" borderId="9" xfId="5" applyNumberFormat="1" applyFont="1" applyFill="1" applyBorder="1" applyAlignment="1">
      <alignment horizontal="right" vertical="center" wrapText="1"/>
    </xf>
    <xf numFmtId="168" fontId="30" fillId="2" borderId="28" xfId="1" applyNumberFormat="1" applyFont="1" applyFill="1" applyBorder="1" applyAlignment="1">
      <alignment horizontal="right" vertical="center" wrapText="1" indent="1"/>
    </xf>
    <xf numFmtId="168" fontId="30" fillId="2" borderId="10" xfId="1" applyNumberFormat="1" applyFont="1" applyFill="1" applyBorder="1" applyAlignment="1">
      <alignment horizontal="right" vertical="center" wrapText="1" indent="1"/>
    </xf>
    <xf numFmtId="168" fontId="30" fillId="2" borderId="0" xfId="1" applyNumberFormat="1" applyFont="1" applyFill="1" applyBorder="1" applyAlignment="1">
      <alignment horizontal="right" vertical="center" wrapText="1" indent="1"/>
    </xf>
    <xf numFmtId="3" fontId="30" fillId="2" borderId="22" xfId="280" applyNumberFormat="1" applyFont="1" applyFill="1" applyBorder="1" applyAlignment="1">
      <alignment horizontal="right" vertical="center" wrapText="1"/>
    </xf>
    <xf numFmtId="3" fontId="30" fillId="2" borderId="4" xfId="280" applyNumberFormat="1" applyFont="1" applyFill="1" applyBorder="1" applyAlignment="1">
      <alignment horizontal="right" vertical="center" wrapText="1"/>
    </xf>
    <xf numFmtId="168" fontId="30" fillId="2" borderId="8" xfId="1" applyNumberFormat="1" applyFont="1" applyFill="1" applyBorder="1" applyAlignment="1">
      <alignment horizontal="right" vertical="center" wrapText="1" indent="1"/>
    </xf>
    <xf numFmtId="168" fontId="30" fillId="2" borderId="11" xfId="1" applyNumberFormat="1" applyFont="1" applyFill="1" applyBorder="1" applyAlignment="1">
      <alignment horizontal="right" vertical="center" wrapText="1" indent="1"/>
    </xf>
    <xf numFmtId="168" fontId="30" fillId="2" borderId="12" xfId="1" applyNumberFormat="1" applyFont="1" applyFill="1" applyBorder="1" applyAlignment="1">
      <alignment horizontal="right" vertical="center" wrapText="1" indent="1"/>
    </xf>
    <xf numFmtId="3" fontId="30" fillId="2" borderId="21" xfId="280" applyNumberFormat="1" applyFont="1" applyFill="1" applyBorder="1" applyAlignment="1">
      <alignment horizontal="right" vertical="center" wrapText="1"/>
    </xf>
    <xf numFmtId="3" fontId="30" fillId="2" borderId="27" xfId="280" applyNumberFormat="1" applyFont="1" applyFill="1" applyBorder="1" applyAlignment="1">
      <alignment horizontal="right" vertical="center" wrapText="1"/>
    </xf>
    <xf numFmtId="168" fontId="30" fillId="2" borderId="26" xfId="1" applyNumberFormat="1" applyFont="1" applyFill="1" applyBorder="1" applyAlignment="1">
      <alignment horizontal="right" vertical="center" wrapText="1" indent="1"/>
    </xf>
    <xf numFmtId="168" fontId="30" fillId="3" borderId="10" xfId="1" applyNumberFormat="1" applyFont="1" applyFill="1" applyBorder="1" applyAlignment="1">
      <alignment horizontal="right" vertical="center" wrapText="1" indent="1"/>
    </xf>
    <xf numFmtId="168" fontId="30" fillId="3" borderId="0" xfId="1" applyNumberFormat="1" applyFont="1" applyFill="1" applyBorder="1" applyAlignment="1">
      <alignment horizontal="right" vertical="center" wrapText="1" indent="1"/>
    </xf>
    <xf numFmtId="3" fontId="30" fillId="3" borderId="22" xfId="280" applyNumberFormat="1" applyFont="1" applyFill="1" applyBorder="1" applyAlignment="1">
      <alignment horizontal="right" vertical="center" wrapText="1"/>
    </xf>
    <xf numFmtId="3" fontId="30" fillId="3" borderId="4" xfId="280" applyNumberFormat="1" applyFont="1" applyFill="1" applyBorder="1" applyAlignment="1">
      <alignment horizontal="right" vertical="center" wrapText="1"/>
    </xf>
    <xf numFmtId="168" fontId="30" fillId="3" borderId="8" xfId="1" applyNumberFormat="1" applyFont="1" applyFill="1" applyBorder="1" applyAlignment="1">
      <alignment horizontal="right" vertical="center" wrapText="1" indent="1"/>
    </xf>
    <xf numFmtId="168" fontId="30" fillId="0" borderId="10" xfId="1" applyNumberFormat="1" applyFont="1" applyFill="1" applyBorder="1" applyAlignment="1">
      <alignment horizontal="right" vertical="center" wrapText="1" indent="1"/>
    </xf>
    <xf numFmtId="168" fontId="30" fillId="0" borderId="0" xfId="1" applyNumberFormat="1" applyFont="1" applyFill="1" applyBorder="1" applyAlignment="1">
      <alignment horizontal="right" vertical="center" wrapText="1" indent="1"/>
    </xf>
    <xf numFmtId="3" fontId="30" fillId="0" borderId="22" xfId="280" applyNumberFormat="1" applyFont="1" applyFill="1" applyBorder="1" applyAlignment="1">
      <alignment horizontal="right" vertical="center" wrapText="1"/>
    </xf>
    <xf numFmtId="3" fontId="30" fillId="0" borderId="4" xfId="280" applyNumberFormat="1" applyFont="1" applyFill="1" applyBorder="1" applyAlignment="1">
      <alignment horizontal="right" vertical="center" wrapText="1"/>
    </xf>
    <xf numFmtId="3" fontId="16" fillId="0" borderId="0" xfId="280" applyNumberFormat="1"/>
    <xf numFmtId="168" fontId="16" fillId="0" borderId="0" xfId="28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8" fontId="30" fillId="0" borderId="8" xfId="113" applyNumberFormat="1" applyFont="1" applyFill="1" applyBorder="1" applyAlignment="1">
      <alignment horizontal="right" vertical="center" wrapText="1"/>
    </xf>
    <xf numFmtId="0" fontId="0" fillId="0" borderId="0" xfId="0"/>
    <xf numFmtId="0" fontId="0" fillId="0" borderId="0" xfId="0"/>
    <xf numFmtId="3" fontId="51" fillId="0" borderId="0" xfId="0" applyNumberFormat="1" applyFont="1" applyFill="1" applyBorder="1" applyAlignment="1">
      <alignment horizontal="right"/>
    </xf>
    <xf numFmtId="0" fontId="0" fillId="0" borderId="0" xfId="0"/>
    <xf numFmtId="0" fontId="0" fillId="0" borderId="0" xfId="0"/>
    <xf numFmtId="0" fontId="47" fillId="0" borderId="0" xfId="0" applyFont="1" applyFill="1" applyBorder="1" applyAlignment="1">
      <alignment vertical="center"/>
    </xf>
    <xf numFmtId="0" fontId="35" fillId="0" borderId="0" xfId="0" applyFont="1" applyFill="1" applyBorder="1" applyAlignment="1">
      <alignment horizontal="center" vertical="center" wrapText="1"/>
    </xf>
    <xf numFmtId="10" fontId="35" fillId="0" borderId="0" xfId="0" applyNumberFormat="1" applyFont="1" applyFill="1" applyBorder="1" applyAlignment="1">
      <alignment horizontal="center" vertical="center" wrapText="1"/>
    </xf>
    <xf numFmtId="0" fontId="35" fillId="0" borderId="0" xfId="1" applyFont="1" applyFill="1" applyBorder="1" applyAlignment="1">
      <alignment horizontal="center"/>
    </xf>
    <xf numFmtId="3" fontId="44" fillId="0" borderId="0" xfId="114" applyNumberFormat="1" applyFont="1" applyFill="1" applyBorder="1" applyAlignment="1">
      <alignment horizontal="right" vertical="top"/>
    </xf>
    <xf numFmtId="167" fontId="44" fillId="0" borderId="0" xfId="114" applyNumberFormat="1" applyFont="1" applyFill="1" applyBorder="1" applyAlignment="1">
      <alignment horizontal="right" vertical="top"/>
    </xf>
    <xf numFmtId="167" fontId="34" fillId="0" borderId="0" xfId="1" applyNumberFormat="1" applyFont="1" applyFill="1" applyBorder="1"/>
    <xf numFmtId="3" fontId="44" fillId="0" borderId="0" xfId="115" applyNumberFormat="1" applyFont="1" applyFill="1" applyBorder="1" applyAlignment="1">
      <alignment horizontal="right" vertical="top"/>
    </xf>
    <xf numFmtId="3" fontId="44" fillId="0" borderId="0" xfId="116" applyNumberFormat="1" applyFont="1" applyFill="1" applyBorder="1" applyAlignment="1">
      <alignment horizontal="right" vertical="top"/>
    </xf>
    <xf numFmtId="3" fontId="36" fillId="0" borderId="0" xfId="0" applyNumberFormat="1" applyFont="1" applyFill="1" applyBorder="1" applyAlignment="1">
      <alignment horizontal="right" vertical="center" wrapText="1" indent="1"/>
    </xf>
    <xf numFmtId="0" fontId="42" fillId="0" borderId="0" xfId="1" applyFont="1" applyFill="1" applyBorder="1"/>
    <xf numFmtId="0" fontId="35" fillId="0" borderId="0" xfId="0" applyFont="1" applyFill="1" applyBorder="1" applyAlignment="1">
      <alignment vertical="center" wrapText="1"/>
    </xf>
    <xf numFmtId="0" fontId="35" fillId="0" borderId="0" xfId="1" applyFont="1" applyFill="1" applyBorder="1" applyAlignment="1">
      <alignment vertical="center"/>
    </xf>
    <xf numFmtId="0" fontId="0" fillId="0" borderId="0" xfId="0"/>
    <xf numFmtId="167" fontId="44" fillId="3" borderId="16" xfId="114" applyNumberFormat="1" applyFont="1" applyFill="1" applyBorder="1" applyAlignment="1">
      <alignment horizontal="right" vertical="top"/>
    </xf>
    <xf numFmtId="167" fontId="44" fillId="0" borderId="16" xfId="114" applyNumberFormat="1" applyFont="1" applyBorder="1" applyAlignment="1">
      <alignment horizontal="right" vertical="top"/>
    </xf>
    <xf numFmtId="167" fontId="44" fillId="2" borderId="18" xfId="114" applyNumberFormat="1" applyFont="1" applyFill="1" applyBorder="1" applyAlignment="1">
      <alignment horizontal="right" vertical="top"/>
    </xf>
    <xf numFmtId="167" fontId="44" fillId="2" borderId="16" xfId="114" applyNumberFormat="1" applyFont="1" applyFill="1" applyBorder="1" applyAlignment="1">
      <alignment horizontal="right" vertical="top"/>
    </xf>
    <xf numFmtId="167" fontId="44" fillId="2" borderId="13" xfId="114" applyNumberFormat="1" applyFont="1" applyFill="1" applyBorder="1" applyAlignment="1">
      <alignment horizontal="right" vertical="top"/>
    </xf>
    <xf numFmtId="3" fontId="30" fillId="0" borderId="4" xfId="1" applyNumberFormat="1" applyFont="1" applyBorder="1" applyAlignment="1">
      <alignment horizontal="right" vertical="center" wrapText="1" indent="1"/>
    </xf>
    <xf numFmtId="168" fontId="30" fillId="0" borderId="4" xfId="280" applyNumberFormat="1" applyFont="1" applyBorder="1" applyAlignment="1">
      <alignment horizontal="right" vertical="center" wrapText="1" indent="1"/>
    </xf>
    <xf numFmtId="3" fontId="30" fillId="3" borderId="4" xfId="1" applyNumberFormat="1" applyFont="1" applyFill="1" applyBorder="1" applyAlignment="1">
      <alignment horizontal="right" vertical="center" wrapText="1" indent="1"/>
    </xf>
    <xf numFmtId="168" fontId="30" fillId="3" borderId="16" xfId="1" applyNumberFormat="1" applyFont="1" applyFill="1" applyBorder="1" applyAlignment="1">
      <alignment horizontal="right" vertical="center" wrapText="1" indent="1"/>
    </xf>
    <xf numFmtId="3" fontId="30" fillId="3" borderId="8" xfId="1" applyNumberFormat="1" applyFont="1" applyFill="1" applyBorder="1" applyAlignment="1">
      <alignment horizontal="right" vertical="center" wrapText="1" indent="1"/>
    </xf>
    <xf numFmtId="168" fontId="30" fillId="3" borderId="4" xfId="280" applyNumberFormat="1" applyFont="1" applyFill="1" applyBorder="1" applyAlignment="1">
      <alignment horizontal="right" vertical="center" wrapText="1" indent="1"/>
    </xf>
    <xf numFmtId="168" fontId="30" fillId="0" borderId="16" xfId="1" applyNumberFormat="1" applyFont="1" applyBorder="1" applyAlignment="1">
      <alignment horizontal="right" vertical="center" wrapText="1" indent="1"/>
    </xf>
    <xf numFmtId="168" fontId="30" fillId="0" borderId="8" xfId="1" applyNumberFormat="1" applyFont="1" applyBorder="1" applyAlignment="1">
      <alignment horizontal="right" vertical="center" wrapText="1" indent="1"/>
    </xf>
    <xf numFmtId="3" fontId="30" fillId="0" borderId="8" xfId="1" applyNumberFormat="1" applyFont="1" applyBorder="1" applyAlignment="1">
      <alignment horizontal="right" vertical="center" wrapText="1" indent="1"/>
    </xf>
    <xf numFmtId="167" fontId="30" fillId="0" borderId="16" xfId="1" applyNumberFormat="1" applyFont="1" applyBorder="1" applyAlignment="1">
      <alignment horizontal="right" vertical="center" wrapText="1" indent="1"/>
    </xf>
    <xf numFmtId="3" fontId="30" fillId="0" borderId="16" xfId="1" applyNumberFormat="1" applyFont="1" applyBorder="1" applyAlignment="1">
      <alignment horizontal="right" vertical="center" wrapText="1" indent="1"/>
    </xf>
    <xf numFmtId="167" fontId="30" fillId="3" borderId="16" xfId="1" applyNumberFormat="1" applyFont="1" applyFill="1" applyBorder="1" applyAlignment="1">
      <alignment horizontal="right" vertical="center" wrapText="1" indent="1"/>
    </xf>
    <xf numFmtId="3" fontId="30" fillId="3" borderId="16" xfId="1" applyNumberFormat="1" applyFont="1" applyFill="1" applyBorder="1" applyAlignment="1">
      <alignment horizontal="right" vertical="center" wrapText="1" indent="1"/>
    </xf>
    <xf numFmtId="168" fontId="30" fillId="2" borderId="27" xfId="280" applyNumberFormat="1" applyFont="1" applyFill="1" applyBorder="1" applyAlignment="1">
      <alignment horizontal="right" vertical="center" wrapText="1" indent="1"/>
    </xf>
    <xf numFmtId="3" fontId="30" fillId="2" borderId="12" xfId="1" applyNumberFormat="1" applyFont="1" applyFill="1" applyBorder="1" applyAlignment="1">
      <alignment horizontal="right" vertical="center" wrapText="1" indent="1"/>
    </xf>
    <xf numFmtId="168" fontId="30" fillId="2" borderId="8" xfId="280" applyNumberFormat="1" applyFont="1" applyFill="1" applyBorder="1" applyAlignment="1">
      <alignment horizontal="right" vertical="center" wrapText="1" indent="1"/>
    </xf>
    <xf numFmtId="168" fontId="30" fillId="2" borderId="14" xfId="5" applyNumberFormat="1" applyFont="1" applyFill="1" applyBorder="1" applyAlignment="1">
      <alignment horizontal="right" vertical="center" wrapText="1" indent="1"/>
    </xf>
    <xf numFmtId="0" fontId="35" fillId="0" borderId="0" xfId="280" applyFont="1" applyFill="1" applyBorder="1" applyAlignment="1">
      <alignment vertical="center" wrapText="1"/>
    </xf>
    <xf numFmtId="10" fontId="35" fillId="0" borderId="0" xfId="280" applyNumberFormat="1" applyFont="1" applyFill="1" applyBorder="1" applyAlignment="1">
      <alignment horizontal="center" vertical="center" wrapText="1"/>
    </xf>
    <xf numFmtId="0" fontId="35" fillId="0" borderId="0" xfId="280" applyFont="1" applyFill="1" applyBorder="1" applyAlignment="1">
      <alignment horizontal="center" vertical="center" wrapText="1"/>
    </xf>
    <xf numFmtId="3" fontId="30" fillId="0" borderId="0" xfId="1" applyNumberFormat="1" applyFont="1" applyFill="1" applyBorder="1" applyAlignment="1">
      <alignment horizontal="right" vertical="center" wrapText="1"/>
    </xf>
    <xf numFmtId="0" fontId="40" fillId="0" borderId="0" xfId="280" applyFont="1" applyFill="1" applyBorder="1" applyAlignment="1"/>
    <xf numFmtId="0" fontId="0" fillId="0" borderId="0" xfId="0"/>
    <xf numFmtId="0" fontId="0" fillId="0" borderId="0" xfId="0"/>
    <xf numFmtId="0" fontId="0" fillId="0" borderId="0" xfId="0"/>
    <xf numFmtId="3" fontId="37" fillId="0" borderId="0" xfId="0" applyNumberFormat="1" applyFont="1" applyAlignment="1">
      <alignment wrapText="1"/>
    </xf>
    <xf numFmtId="167" fontId="37" fillId="0" borderId="0" xfId="0" applyNumberFormat="1" applyFont="1" applyAlignment="1">
      <alignment wrapText="1"/>
    </xf>
    <xf numFmtId="0" fontId="48" fillId="0" borderId="0" xfId="572" applyFont="1" applyFill="1" applyBorder="1" applyAlignment="1">
      <alignment vertical="center" wrapText="1"/>
    </xf>
    <xf numFmtId="0" fontId="57" fillId="0" borderId="0" xfId="0" applyFont="1" applyBorder="1" applyAlignment="1">
      <alignment vertical="top"/>
    </xf>
    <xf numFmtId="0" fontId="57" fillId="0" borderId="0" xfId="0" applyFont="1" applyBorder="1" applyAlignment="1">
      <alignment horizontal="left" vertical="top" wrapText="1"/>
    </xf>
    <xf numFmtId="0" fontId="58" fillId="0" borderId="0" xfId="0" applyFont="1" applyAlignment="1">
      <alignment vertical="top"/>
    </xf>
    <xf numFmtId="0" fontId="60" fillId="0" borderId="0" xfId="0" applyNumberFormat="1" applyFont="1" applyFill="1" applyBorder="1" applyAlignment="1" applyProtection="1">
      <alignment horizontal="left"/>
    </xf>
    <xf numFmtId="2" fontId="60" fillId="0" borderId="0" xfId="0" applyNumberFormat="1" applyFont="1" applyFill="1" applyBorder="1" applyAlignment="1" applyProtection="1">
      <alignment horizontal="right"/>
    </xf>
    <xf numFmtId="0" fontId="60" fillId="0" borderId="0" xfId="0" applyFont="1" applyFill="1" applyBorder="1"/>
    <xf numFmtId="0" fontId="60" fillId="0" borderId="0" xfId="0" applyNumberFormat="1" applyFont="1" applyFill="1" applyBorder="1" applyAlignment="1" applyProtection="1">
      <alignment horizontal="right"/>
    </xf>
    <xf numFmtId="0" fontId="60" fillId="5" borderId="47" xfId="571" applyFont="1" applyFill="1" applyBorder="1" applyAlignment="1">
      <alignment horizontal="center" vertical="center" wrapText="1"/>
    </xf>
    <xf numFmtId="0" fontId="56" fillId="0" borderId="5" xfId="574" applyNumberFormat="1" applyFont="1" applyBorder="1" applyAlignment="1">
      <alignment horizontal="right" vertical="center"/>
    </xf>
    <xf numFmtId="0" fontId="59" fillId="0" borderId="4" xfId="0" applyFont="1" applyBorder="1" applyAlignment="1">
      <alignment horizontal="right"/>
    </xf>
    <xf numFmtId="0" fontId="59" fillId="0" borderId="5" xfId="0" applyFont="1" applyBorder="1" applyAlignment="1">
      <alignment horizontal="right"/>
    </xf>
    <xf numFmtId="0" fontId="56" fillId="0" borderId="49" xfId="574" applyNumberFormat="1" applyFont="1" applyBorder="1" applyAlignment="1">
      <alignment horizontal="right" vertical="center"/>
    </xf>
    <xf numFmtId="0" fontId="55" fillId="0" borderId="50" xfId="573" applyFont="1" applyFill="1" applyBorder="1" applyAlignment="1">
      <alignment vertical="center" wrapText="1"/>
    </xf>
    <xf numFmtId="0" fontId="55" fillId="3" borderId="8" xfId="573" applyFont="1" applyFill="1" applyBorder="1" applyAlignment="1">
      <alignment vertical="center" wrapText="1"/>
    </xf>
    <xf numFmtId="0" fontId="55" fillId="0" borderId="8" xfId="573" applyFont="1" applyFill="1" applyBorder="1" applyAlignment="1">
      <alignment vertical="center" wrapText="1"/>
    </xf>
    <xf numFmtId="0" fontId="55" fillId="0" borderId="51" xfId="573" applyFont="1" applyFill="1" applyBorder="1" applyAlignment="1">
      <alignment vertical="center" wrapText="1"/>
    </xf>
    <xf numFmtId="0" fontId="59" fillId="0" borderId="8" xfId="0" applyNumberFormat="1" applyFont="1" applyBorder="1" applyAlignment="1" applyProtection="1">
      <alignment horizontal="left"/>
    </xf>
    <xf numFmtId="0" fontId="59" fillId="0" borderId="8" xfId="0" applyNumberFormat="1" applyFont="1" applyBorder="1" applyAlignment="1" applyProtection="1">
      <alignment horizontal="left" wrapText="1"/>
    </xf>
    <xf numFmtId="0" fontId="53" fillId="0" borderId="8" xfId="0" applyNumberFormat="1" applyFont="1" applyBorder="1" applyAlignment="1" applyProtection="1">
      <alignment horizontal="left"/>
    </xf>
    <xf numFmtId="0" fontId="60" fillId="5" borderId="48" xfId="568" applyFont="1" applyFill="1" applyBorder="1" applyAlignment="1">
      <alignment horizontal="center" vertical="center" wrapText="1"/>
    </xf>
    <xf numFmtId="0" fontId="60" fillId="5" borderId="48" xfId="571" applyFont="1" applyFill="1" applyBorder="1" applyAlignment="1">
      <alignment horizontal="center" vertical="center" wrapText="1"/>
    </xf>
    <xf numFmtId="0" fontId="7" fillId="0" borderId="0" xfId="0" applyFont="1"/>
    <xf numFmtId="0" fontId="59" fillId="0" borderId="26" xfId="0" applyNumberFormat="1" applyFont="1" applyBorder="1" applyAlignment="1" applyProtection="1">
      <alignment horizontal="right"/>
    </xf>
    <xf numFmtId="2" fontId="59" fillId="0" borderId="8" xfId="0" applyNumberFormat="1" applyFont="1" applyBorder="1" applyAlignment="1" applyProtection="1">
      <alignment horizontal="right"/>
    </xf>
    <xf numFmtId="0" fontId="59" fillId="0" borderId="8" xfId="0" applyNumberFormat="1" applyFont="1" applyBorder="1" applyAlignment="1" applyProtection="1">
      <alignment horizontal="right"/>
    </xf>
    <xf numFmtId="0" fontId="7" fillId="0" borderId="0" xfId="257" applyFont="1"/>
    <xf numFmtId="0" fontId="63" fillId="0" borderId="0" xfId="279" applyFont="1" applyAlignment="1">
      <alignment vertical="top"/>
    </xf>
    <xf numFmtId="165" fontId="7" fillId="0" borderId="0" xfId="258" applyNumberFormat="1" applyFont="1"/>
    <xf numFmtId="167" fontId="53" fillId="0" borderId="16" xfId="257" applyNumberFormat="1" applyFont="1" applyBorder="1" applyAlignment="1">
      <alignment horizontal="right" vertical="center"/>
    </xf>
    <xf numFmtId="168" fontId="7" fillId="0" borderId="0" xfId="257" applyNumberFormat="1" applyFont="1"/>
    <xf numFmtId="0" fontId="55" fillId="3" borderId="17" xfId="1" applyFont="1" applyFill="1" applyBorder="1" applyAlignment="1">
      <alignment vertical="center" wrapText="1"/>
    </xf>
    <xf numFmtId="3" fontId="55" fillId="3" borderId="4" xfId="1" applyNumberFormat="1" applyFont="1" applyFill="1" applyBorder="1" applyAlignment="1">
      <alignment horizontal="right" vertical="center" wrapText="1"/>
    </xf>
    <xf numFmtId="0" fontId="55" fillId="0" borderId="17" xfId="1" applyFont="1" applyBorder="1" applyAlignment="1">
      <alignment vertical="center" wrapText="1"/>
    </xf>
    <xf numFmtId="3" fontId="55" fillId="0" borderId="4" xfId="1" applyNumberFormat="1" applyFont="1" applyBorder="1" applyAlignment="1">
      <alignment horizontal="right" vertical="center" wrapText="1"/>
    </xf>
    <xf numFmtId="3" fontId="55" fillId="0" borderId="4" xfId="1" applyNumberFormat="1" applyFont="1" applyFill="1" applyBorder="1" applyAlignment="1">
      <alignment horizontal="right" vertical="center" wrapText="1"/>
    </xf>
    <xf numFmtId="3" fontId="53" fillId="3" borderId="4" xfId="257" applyNumberFormat="1" applyFont="1" applyFill="1" applyBorder="1" applyAlignment="1">
      <alignment horizontal="right" vertical="center"/>
    </xf>
    <xf numFmtId="0" fontId="55" fillId="3" borderId="15" xfId="1" applyFont="1" applyFill="1" applyBorder="1" applyAlignment="1">
      <alignment vertical="center" wrapText="1"/>
    </xf>
    <xf numFmtId="0" fontId="55" fillId="2" borderId="31" xfId="1" applyFont="1" applyFill="1" applyBorder="1" applyAlignment="1">
      <alignment vertical="center" wrapText="1"/>
    </xf>
    <xf numFmtId="3" fontId="55" fillId="2" borderId="21" xfId="1" applyNumberFormat="1" applyFont="1" applyFill="1" applyBorder="1" applyAlignment="1">
      <alignment horizontal="right" vertical="center" wrapText="1"/>
    </xf>
    <xf numFmtId="3" fontId="55" fillId="2" borderId="22" xfId="1" applyNumberFormat="1" applyFont="1" applyFill="1" applyBorder="1" applyAlignment="1">
      <alignment horizontal="right" vertical="center" wrapText="1"/>
    </xf>
    <xf numFmtId="0" fontId="55" fillId="2" borderId="32" xfId="1" applyFont="1" applyFill="1" applyBorder="1" applyAlignment="1">
      <alignment vertical="center" wrapText="1"/>
    </xf>
    <xf numFmtId="3" fontId="55" fillId="2" borderId="23" xfId="1" applyNumberFormat="1" applyFont="1" applyFill="1" applyBorder="1" applyAlignment="1">
      <alignment horizontal="right" vertical="center" wrapText="1"/>
    </xf>
    <xf numFmtId="0" fontId="7" fillId="0" borderId="0" xfId="257" applyFont="1" applyAlignment="1">
      <alignment wrapText="1"/>
    </xf>
    <xf numFmtId="0" fontId="57" fillId="0" borderId="0" xfId="257" applyFont="1" applyAlignment="1">
      <alignment horizontal="left" vertical="center" wrapText="1"/>
    </xf>
    <xf numFmtId="0" fontId="55" fillId="3" borderId="31" xfId="1" applyFont="1" applyFill="1" applyBorder="1" applyAlignment="1">
      <alignment vertical="center" wrapText="1"/>
    </xf>
    <xf numFmtId="0" fontId="55" fillId="0" borderId="31" xfId="1" applyFont="1" applyBorder="1" applyAlignment="1">
      <alignment vertical="center" wrapText="1"/>
    </xf>
    <xf numFmtId="0" fontId="55" fillId="3" borderId="32" xfId="1" applyFont="1" applyFill="1" applyBorder="1" applyAlignment="1">
      <alignment vertical="center" wrapText="1"/>
    </xf>
    <xf numFmtId="10" fontId="7" fillId="0" borderId="0" xfId="0" applyNumberFormat="1" applyFont="1"/>
    <xf numFmtId="0" fontId="55" fillId="3" borderId="17" xfId="0" applyFont="1" applyFill="1" applyBorder="1" applyAlignment="1">
      <alignment vertical="center" wrapText="1"/>
    </xf>
    <xf numFmtId="3" fontId="55" fillId="3" borderId="0" xfId="0" applyNumberFormat="1" applyFont="1" applyFill="1" applyBorder="1" applyAlignment="1">
      <alignment horizontal="right" vertical="center" wrapText="1"/>
    </xf>
    <xf numFmtId="3" fontId="55" fillId="3" borderId="8" xfId="0" applyNumberFormat="1" applyFont="1" applyFill="1" applyBorder="1" applyAlignment="1">
      <alignment horizontal="right" vertical="center" wrapText="1"/>
    </xf>
    <xf numFmtId="168" fontId="55" fillId="3" borderId="4" xfId="0" applyNumberFormat="1" applyFont="1" applyFill="1" applyBorder="1" applyAlignment="1">
      <alignment horizontal="right" vertical="center" wrapText="1"/>
    </xf>
    <xf numFmtId="3" fontId="55" fillId="3" borderId="4" xfId="0" applyNumberFormat="1" applyFont="1" applyFill="1" applyBorder="1" applyAlignment="1">
      <alignment horizontal="right" vertical="center" wrapText="1"/>
    </xf>
    <xf numFmtId="168" fontId="55" fillId="3" borderId="10" xfId="0" applyNumberFormat="1" applyFont="1" applyFill="1" applyBorder="1" applyAlignment="1">
      <alignment horizontal="right" vertical="center" wrapText="1"/>
    </xf>
    <xf numFmtId="0" fontId="55" fillId="0" borderId="17" xfId="0" applyFont="1" applyBorder="1" applyAlignment="1">
      <alignment vertical="center" wrapText="1"/>
    </xf>
    <xf numFmtId="3" fontId="55" fillId="0" borderId="0" xfId="0" applyNumberFormat="1" applyFont="1" applyBorder="1" applyAlignment="1">
      <alignment horizontal="right" vertical="center" wrapText="1"/>
    </xf>
    <xf numFmtId="3" fontId="55" fillId="0" borderId="8" xfId="0" applyNumberFormat="1" applyFont="1" applyBorder="1" applyAlignment="1">
      <alignment horizontal="right" vertical="center" wrapText="1"/>
    </xf>
    <xf numFmtId="168" fontId="55" fillId="0" borderId="4" xfId="0" applyNumberFormat="1" applyFont="1" applyBorder="1" applyAlignment="1">
      <alignment horizontal="right" vertical="center" wrapText="1"/>
    </xf>
    <xf numFmtId="168" fontId="55" fillId="0" borderId="8" xfId="0" applyNumberFormat="1" applyFont="1" applyBorder="1" applyAlignment="1">
      <alignment horizontal="right" vertical="center" wrapText="1"/>
    </xf>
    <xf numFmtId="3" fontId="55" fillId="0" borderId="4" xfId="0" applyNumberFormat="1" applyFont="1" applyBorder="1" applyAlignment="1">
      <alignment horizontal="right" vertical="center" wrapText="1"/>
    </xf>
    <xf numFmtId="168" fontId="55" fillId="0" borderId="16" xfId="0" applyNumberFormat="1" applyFont="1" applyBorder="1" applyAlignment="1">
      <alignment horizontal="right" vertical="center" wrapText="1"/>
    </xf>
    <xf numFmtId="168" fontId="55" fillId="0" borderId="10" xfId="0" applyNumberFormat="1" applyFont="1" applyBorder="1" applyAlignment="1">
      <alignment horizontal="right" vertical="center" wrapText="1"/>
    </xf>
    <xf numFmtId="168" fontId="55" fillId="3" borderId="8" xfId="0" applyNumberFormat="1" applyFont="1" applyFill="1" applyBorder="1" applyAlignment="1">
      <alignment horizontal="right" vertical="center" wrapText="1"/>
    </xf>
    <xf numFmtId="168" fontId="55" fillId="3" borderId="16" xfId="0" applyNumberFormat="1" applyFont="1" applyFill="1" applyBorder="1" applyAlignment="1">
      <alignment horizontal="right" vertical="center" wrapText="1"/>
    </xf>
    <xf numFmtId="0" fontId="55" fillId="2" borderId="20" xfId="0" applyFont="1" applyFill="1" applyBorder="1" applyAlignment="1">
      <alignment vertical="center" wrapText="1"/>
    </xf>
    <xf numFmtId="3" fontId="55" fillId="2" borderId="12" xfId="0" applyNumberFormat="1" applyFont="1" applyFill="1" applyBorder="1" applyAlignment="1">
      <alignment horizontal="right" vertical="center" wrapText="1"/>
    </xf>
    <xf numFmtId="168" fontId="55" fillId="2" borderId="26" xfId="0" applyNumberFormat="1" applyFont="1" applyFill="1" applyBorder="1" applyAlignment="1">
      <alignment horizontal="right" vertical="center" wrapText="1"/>
    </xf>
    <xf numFmtId="3" fontId="55" fillId="2" borderId="27" xfId="0" applyNumberFormat="1" applyFont="1" applyFill="1" applyBorder="1" applyAlignment="1">
      <alignment horizontal="right" vertical="center" wrapText="1"/>
    </xf>
    <xf numFmtId="168" fontId="55" fillId="2" borderId="18" xfId="0" applyNumberFormat="1" applyFont="1" applyFill="1" applyBorder="1" applyAlignment="1">
      <alignment horizontal="right" vertical="center" wrapText="1"/>
    </xf>
    <xf numFmtId="0" fontId="55" fillId="2" borderId="17" xfId="0" applyFont="1" applyFill="1" applyBorder="1" applyAlignment="1">
      <alignment vertical="center" wrapText="1"/>
    </xf>
    <xf numFmtId="3" fontId="55" fillId="2" borderId="0" xfId="0" applyNumberFormat="1" applyFont="1" applyFill="1" applyBorder="1" applyAlignment="1">
      <alignment horizontal="right" vertical="center" wrapText="1"/>
    </xf>
    <xf numFmtId="168" fontId="55" fillId="2" borderId="4" xfId="0" applyNumberFormat="1" applyFont="1" applyFill="1" applyBorder="1" applyAlignment="1">
      <alignment horizontal="right" vertical="center" wrapText="1"/>
    </xf>
    <xf numFmtId="3" fontId="55" fillId="2" borderId="4" xfId="0" applyNumberFormat="1" applyFont="1" applyFill="1" applyBorder="1" applyAlignment="1">
      <alignment horizontal="right" vertical="center" wrapText="1"/>
    </xf>
    <xf numFmtId="168" fontId="55" fillId="2" borderId="10" xfId="0" applyNumberFormat="1" applyFont="1" applyFill="1" applyBorder="1" applyAlignment="1">
      <alignment horizontal="right" vertical="center" wrapText="1"/>
    </xf>
    <xf numFmtId="0" fontId="55" fillId="2" borderId="15" xfId="0" applyFont="1" applyFill="1" applyBorder="1" applyAlignment="1">
      <alignment vertical="center" wrapText="1"/>
    </xf>
    <xf numFmtId="3" fontId="55" fillId="2" borderId="9" xfId="0" applyNumberFormat="1" applyFont="1" applyFill="1" applyBorder="1" applyAlignment="1">
      <alignment horizontal="right" vertical="center" wrapText="1"/>
    </xf>
    <xf numFmtId="168" fontId="55" fillId="2" borderId="28" xfId="5" applyNumberFormat="1" applyFont="1" applyFill="1" applyBorder="1" applyAlignment="1">
      <alignment horizontal="right" vertical="center" wrapText="1"/>
    </xf>
    <xf numFmtId="168" fontId="55" fillId="2" borderId="13" xfId="5" applyNumberFormat="1" applyFont="1" applyFill="1" applyBorder="1" applyAlignment="1">
      <alignment horizontal="right" vertical="center" wrapText="1"/>
    </xf>
    <xf numFmtId="0" fontId="60" fillId="0" borderId="0" xfId="0" applyFont="1"/>
    <xf numFmtId="167" fontId="55" fillId="3" borderId="4" xfId="0" applyNumberFormat="1" applyFont="1" applyFill="1" applyBorder="1" applyAlignment="1">
      <alignment horizontal="right" vertical="center" wrapText="1"/>
    </xf>
    <xf numFmtId="167" fontId="55" fillId="3" borderId="10" xfId="0" applyNumberFormat="1" applyFont="1" applyFill="1" applyBorder="1" applyAlignment="1">
      <alignment horizontal="right" vertical="center" wrapText="1"/>
    </xf>
    <xf numFmtId="167" fontId="55" fillId="0" borderId="4" xfId="0" applyNumberFormat="1" applyFont="1" applyBorder="1" applyAlignment="1">
      <alignment horizontal="right" vertical="center" wrapText="1"/>
    </xf>
    <xf numFmtId="167" fontId="55" fillId="0" borderId="8" xfId="0" applyNumberFormat="1" applyFont="1" applyBorder="1" applyAlignment="1">
      <alignment horizontal="right" vertical="center" wrapText="1"/>
    </xf>
    <xf numFmtId="167" fontId="55" fillId="0" borderId="16" xfId="0" applyNumberFormat="1" applyFont="1" applyBorder="1" applyAlignment="1">
      <alignment horizontal="right" vertical="center" wrapText="1"/>
    </xf>
    <xf numFmtId="167" fontId="55" fillId="0" borderId="10" xfId="0" applyNumberFormat="1" applyFont="1" applyBorder="1" applyAlignment="1">
      <alignment horizontal="right" vertical="center" wrapText="1"/>
    </xf>
    <xf numFmtId="167" fontId="55" fillId="3" borderId="8" xfId="0" applyNumberFormat="1" applyFont="1" applyFill="1" applyBorder="1" applyAlignment="1">
      <alignment horizontal="right" vertical="center" wrapText="1"/>
    </xf>
    <xf numFmtId="167" fontId="55" fillId="3" borderId="16" xfId="0" applyNumberFormat="1" applyFont="1" applyFill="1" applyBorder="1" applyAlignment="1">
      <alignment horizontal="right" vertical="center" wrapText="1"/>
    </xf>
    <xf numFmtId="167" fontId="55" fillId="2" borderId="27" xfId="0" applyNumberFormat="1" applyFont="1" applyFill="1" applyBorder="1" applyAlignment="1">
      <alignment horizontal="right" vertical="center" wrapText="1"/>
    </xf>
    <xf numFmtId="167" fontId="55" fillId="2" borderId="11" xfId="0" applyNumberFormat="1" applyFont="1" applyFill="1" applyBorder="1" applyAlignment="1">
      <alignment horizontal="right" vertical="center" wrapText="1"/>
    </xf>
    <xf numFmtId="167" fontId="55" fillId="2" borderId="8" xfId="0" applyNumberFormat="1" applyFont="1" applyFill="1" applyBorder="1" applyAlignment="1">
      <alignment horizontal="right" vertical="center" wrapText="1"/>
    </xf>
    <xf numFmtId="167" fontId="55" fillId="2" borderId="16" xfId="0" applyNumberFormat="1" applyFont="1" applyFill="1" applyBorder="1" applyAlignment="1">
      <alignment horizontal="right" vertical="center" wrapText="1"/>
    </xf>
    <xf numFmtId="167" fontId="55" fillId="2" borderId="28" xfId="5" applyNumberFormat="1" applyFont="1" applyFill="1" applyBorder="1" applyAlignment="1">
      <alignment horizontal="right" vertical="center" wrapText="1"/>
    </xf>
    <xf numFmtId="167" fontId="55" fillId="2" borderId="13" xfId="5" applyNumberFormat="1" applyFont="1" applyFill="1" applyBorder="1" applyAlignment="1">
      <alignment horizontal="right" vertical="center" wrapText="1"/>
    </xf>
    <xf numFmtId="3" fontId="55" fillId="0" borderId="10" xfId="0" applyNumberFormat="1" applyFont="1" applyBorder="1" applyAlignment="1">
      <alignment horizontal="right" vertical="center" wrapText="1"/>
    </xf>
    <xf numFmtId="3" fontId="55" fillId="3" borderId="10" xfId="0" applyNumberFormat="1" applyFont="1" applyFill="1" applyBorder="1" applyAlignment="1">
      <alignment horizontal="right" vertical="center" wrapText="1"/>
    </xf>
    <xf numFmtId="0" fontId="55" fillId="2" borderId="35" xfId="0" applyFont="1" applyFill="1" applyBorder="1" applyAlignment="1">
      <alignment vertical="center" wrapText="1"/>
    </xf>
    <xf numFmtId="3" fontId="55" fillId="2" borderId="43" xfId="0" applyNumberFormat="1" applyFont="1" applyFill="1" applyBorder="1" applyAlignment="1">
      <alignment horizontal="right" vertical="center" wrapText="1"/>
    </xf>
    <xf numFmtId="3" fontId="55" fillId="2" borderId="43" xfId="5" applyNumberFormat="1" applyFont="1" applyFill="1" applyBorder="1" applyAlignment="1">
      <alignment horizontal="right" vertical="center" wrapText="1"/>
    </xf>
    <xf numFmtId="3" fontId="55" fillId="2" borderId="44" xfId="5" applyNumberFormat="1" applyFont="1" applyFill="1" applyBorder="1" applyAlignment="1">
      <alignment horizontal="right" vertical="center" wrapText="1"/>
    </xf>
    <xf numFmtId="3" fontId="55" fillId="2" borderId="45" xfId="5" applyNumberFormat="1" applyFont="1" applyFill="1" applyBorder="1" applyAlignment="1">
      <alignment horizontal="right" vertical="center" wrapText="1"/>
    </xf>
    <xf numFmtId="3" fontId="55" fillId="2" borderId="37" xfId="0" applyNumberFormat="1" applyFont="1" applyFill="1" applyBorder="1" applyAlignment="1">
      <alignment horizontal="right" vertical="center" wrapText="1"/>
    </xf>
    <xf numFmtId="0" fontId="7" fillId="0" borderId="0" xfId="0" applyFont="1" applyBorder="1"/>
    <xf numFmtId="165" fontId="7" fillId="0" borderId="0" xfId="113" applyNumberFormat="1" applyFont="1"/>
    <xf numFmtId="168" fontId="55" fillId="0" borderId="18" xfId="113" applyNumberFormat="1" applyFont="1" applyFill="1" applyBorder="1" applyAlignment="1">
      <alignment vertical="center" wrapText="1"/>
    </xf>
    <xf numFmtId="168" fontId="7" fillId="0" borderId="0" xfId="0" applyNumberFormat="1" applyFont="1"/>
    <xf numFmtId="3" fontId="55" fillId="3" borderId="2" xfId="0" applyNumberFormat="1" applyFont="1" applyFill="1" applyBorder="1" applyAlignment="1">
      <alignment vertical="center" wrapText="1"/>
    </xf>
    <xf numFmtId="168" fontId="55" fillId="3" borderId="8" xfId="113" applyNumberFormat="1" applyFont="1" applyFill="1" applyBorder="1" applyAlignment="1">
      <alignment vertical="center" wrapText="1"/>
    </xf>
    <xf numFmtId="168" fontId="55" fillId="3" borderId="16" xfId="113" applyNumberFormat="1" applyFont="1" applyFill="1" applyBorder="1" applyAlignment="1">
      <alignment vertical="center" wrapText="1"/>
    </xf>
    <xf numFmtId="3" fontId="55" fillId="0" borderId="2" xfId="0" applyNumberFormat="1" applyFont="1" applyBorder="1" applyAlignment="1">
      <alignment vertical="center" wrapText="1"/>
    </xf>
    <xf numFmtId="168" fontId="55" fillId="0" borderId="8" xfId="113" applyNumberFormat="1" applyFont="1" applyFill="1" applyBorder="1" applyAlignment="1">
      <alignment vertical="center" wrapText="1"/>
    </xf>
    <xf numFmtId="168" fontId="55" fillId="0" borderId="16" xfId="113" applyNumberFormat="1" applyFont="1" applyFill="1" applyBorder="1" applyAlignment="1">
      <alignment vertical="center" wrapText="1"/>
    </xf>
    <xf numFmtId="3" fontId="55" fillId="3" borderId="14" xfId="0" applyNumberFormat="1" applyFont="1" applyFill="1" applyBorder="1" applyAlignment="1">
      <alignment vertical="center" wrapText="1"/>
    </xf>
    <xf numFmtId="3" fontId="55" fillId="2" borderId="19" xfId="0" applyNumberFormat="1" applyFont="1" applyFill="1" applyBorder="1" applyAlignment="1">
      <alignment vertical="center" wrapText="1"/>
    </xf>
    <xf numFmtId="168" fontId="55" fillId="2" borderId="26" xfId="113" applyNumberFormat="1" applyFont="1" applyFill="1" applyBorder="1" applyAlignment="1">
      <alignment vertical="center" wrapText="1"/>
    </xf>
    <xf numFmtId="168" fontId="55" fillId="2" borderId="18" xfId="113" applyNumberFormat="1" applyFont="1" applyFill="1" applyBorder="1" applyAlignment="1">
      <alignment vertical="center" wrapText="1"/>
    </xf>
    <xf numFmtId="3" fontId="55" fillId="2" borderId="2" xfId="0" applyNumberFormat="1" applyFont="1" applyFill="1" applyBorder="1" applyAlignment="1">
      <alignment vertical="center" wrapText="1"/>
    </xf>
    <xf numFmtId="168" fontId="55" fillId="2" borderId="8" xfId="113" applyNumberFormat="1" applyFont="1" applyFill="1" applyBorder="1" applyAlignment="1">
      <alignment vertical="center" wrapText="1"/>
    </xf>
    <xf numFmtId="168" fontId="55" fillId="2" borderId="16" xfId="113" applyNumberFormat="1" applyFont="1" applyFill="1" applyBorder="1" applyAlignment="1">
      <alignment vertical="center" wrapText="1"/>
    </xf>
    <xf numFmtId="3" fontId="55" fillId="2" borderId="14" xfId="0" applyNumberFormat="1" applyFont="1" applyFill="1" applyBorder="1" applyAlignment="1">
      <alignment vertical="center" wrapText="1"/>
    </xf>
    <xf numFmtId="168" fontId="55" fillId="2" borderId="28" xfId="113" applyNumberFormat="1" applyFont="1" applyFill="1" applyBorder="1" applyAlignment="1">
      <alignment vertical="center" wrapText="1"/>
    </xf>
    <xf numFmtId="168" fontId="55" fillId="2" borderId="13" xfId="113" applyNumberFormat="1" applyFont="1" applyFill="1" applyBorder="1" applyAlignment="1">
      <alignment vertical="center" wrapText="1"/>
    </xf>
    <xf numFmtId="168" fontId="55" fillId="3" borderId="13" xfId="113" applyNumberFormat="1" applyFont="1" applyFill="1" applyBorder="1" applyAlignment="1">
      <alignment vertical="center" wrapText="1"/>
    </xf>
    <xf numFmtId="3" fontId="55" fillId="2" borderId="12" xfId="0" applyNumberFormat="1" applyFont="1" applyFill="1" applyBorder="1" applyAlignment="1">
      <alignment vertical="center" wrapText="1"/>
    </xf>
    <xf numFmtId="3" fontId="55" fillId="2" borderId="0" xfId="0" applyNumberFormat="1" applyFont="1" applyFill="1" applyBorder="1" applyAlignment="1">
      <alignment vertical="center" wrapText="1"/>
    </xf>
    <xf numFmtId="3" fontId="55" fillId="2" borderId="9" xfId="0" applyNumberFormat="1" applyFont="1" applyFill="1" applyBorder="1" applyAlignment="1">
      <alignment vertical="center" wrapText="1"/>
    </xf>
    <xf numFmtId="3" fontId="55" fillId="3" borderId="0" xfId="0" applyNumberFormat="1" applyFont="1" applyFill="1" applyBorder="1" applyAlignment="1">
      <alignment vertical="center" wrapText="1"/>
    </xf>
    <xf numFmtId="0" fontId="55" fillId="0" borderId="17" xfId="0" applyFont="1" applyFill="1" applyBorder="1" applyAlignment="1">
      <alignment vertical="center" wrapText="1"/>
    </xf>
    <xf numFmtId="3" fontId="55" fillId="0" borderId="0" xfId="0" applyNumberFormat="1" applyFont="1" applyFill="1" applyBorder="1" applyAlignment="1">
      <alignment vertical="center" wrapText="1"/>
    </xf>
    <xf numFmtId="3" fontId="55" fillId="3" borderId="2" xfId="0" applyNumberFormat="1" applyFont="1" applyFill="1" applyBorder="1" applyAlignment="1">
      <alignment horizontal="right" vertical="center" wrapText="1"/>
    </xf>
    <xf numFmtId="0" fontId="67" fillId="0" borderId="0" xfId="0" applyFont="1" applyAlignment="1">
      <alignment wrapText="1"/>
    </xf>
    <xf numFmtId="3" fontId="55" fillId="0" borderId="0" xfId="0" applyNumberFormat="1" applyFont="1" applyBorder="1" applyAlignment="1">
      <alignment vertical="center" wrapText="1"/>
    </xf>
    <xf numFmtId="0" fontId="57" fillId="0" borderId="0" xfId="0" applyFont="1" applyAlignment="1">
      <alignment wrapText="1"/>
    </xf>
    <xf numFmtId="0" fontId="7" fillId="0" borderId="0" xfId="1" applyFont="1"/>
    <xf numFmtId="0" fontId="69" fillId="0" borderId="0" xfId="0" applyFont="1" applyAlignment="1">
      <alignment horizontal="left" vertical="center" wrapText="1"/>
    </xf>
    <xf numFmtId="0" fontId="67" fillId="0" borderId="0" xfId="0" applyFont="1"/>
    <xf numFmtId="0" fontId="61" fillId="0" borderId="0" xfId="0" applyFont="1"/>
    <xf numFmtId="3" fontId="7" fillId="0" borderId="0" xfId="0" applyNumberFormat="1" applyFont="1"/>
    <xf numFmtId="0" fontId="67" fillId="0" borderId="0" xfId="240" applyFont="1"/>
    <xf numFmtId="168" fontId="55" fillId="3" borderId="8" xfId="294" applyNumberFormat="1" applyFont="1" applyFill="1" applyBorder="1" applyAlignment="1">
      <alignment vertical="center" wrapText="1"/>
    </xf>
    <xf numFmtId="168" fontId="55" fillId="3" borderId="16" xfId="294" applyNumberFormat="1" applyFont="1" applyFill="1" applyBorder="1" applyAlignment="1">
      <alignment vertical="center" wrapText="1"/>
    </xf>
    <xf numFmtId="3" fontId="7" fillId="0" borderId="0" xfId="1" applyNumberFormat="1" applyFont="1"/>
    <xf numFmtId="168" fontId="55" fillId="0" borderId="8" xfId="294" applyNumberFormat="1" applyFont="1" applyFill="1" applyBorder="1" applyAlignment="1">
      <alignment vertical="center" wrapText="1"/>
    </xf>
    <xf numFmtId="168" fontId="55" fillId="0" borderId="16" xfId="294" applyNumberFormat="1" applyFont="1" applyFill="1" applyBorder="1" applyAlignment="1">
      <alignment vertical="center" wrapText="1"/>
    </xf>
    <xf numFmtId="168" fontId="55" fillId="3" borderId="8" xfId="294" applyNumberFormat="1" applyFont="1" applyFill="1" applyBorder="1" applyAlignment="1">
      <alignment horizontal="right" vertical="center" wrapText="1"/>
    </xf>
    <xf numFmtId="168" fontId="55" fillId="3" borderId="16" xfId="294" applyNumberFormat="1" applyFont="1" applyFill="1" applyBorder="1" applyAlignment="1">
      <alignment horizontal="right" vertical="center" wrapText="1"/>
    </xf>
    <xf numFmtId="3" fontId="55" fillId="2" borderId="12" xfId="1" applyNumberFormat="1" applyFont="1" applyFill="1" applyBorder="1" applyAlignment="1">
      <alignment vertical="center" wrapText="1"/>
    </xf>
    <xf numFmtId="168" fontId="55" fillId="2" borderId="26" xfId="294" applyNumberFormat="1" applyFont="1" applyFill="1" applyBorder="1" applyAlignment="1">
      <alignment vertical="center" wrapText="1"/>
    </xf>
    <xf numFmtId="168" fontId="55" fillId="2" borderId="18" xfId="294" applyNumberFormat="1" applyFont="1" applyFill="1" applyBorder="1" applyAlignment="1">
      <alignment vertical="center" wrapText="1"/>
    </xf>
    <xf numFmtId="3" fontId="55" fillId="2" borderId="0" xfId="1" applyNumberFormat="1" applyFont="1" applyFill="1" applyBorder="1" applyAlignment="1">
      <alignment vertical="center" wrapText="1"/>
    </xf>
    <xf numFmtId="168" fontId="55" fillId="2" borderId="8" xfId="294" applyNumberFormat="1" applyFont="1" applyFill="1" applyBorder="1" applyAlignment="1">
      <alignment vertical="center" wrapText="1"/>
    </xf>
    <xf numFmtId="168" fontId="55" fillId="2" borderId="16" xfId="294" applyNumberFormat="1" applyFont="1" applyFill="1" applyBorder="1" applyAlignment="1">
      <alignment vertical="center" wrapText="1"/>
    </xf>
    <xf numFmtId="3" fontId="55" fillId="2" borderId="9" xfId="1" applyNumberFormat="1" applyFont="1" applyFill="1" applyBorder="1" applyAlignment="1">
      <alignment vertical="center" wrapText="1"/>
    </xf>
    <xf numFmtId="168" fontId="55" fillId="2" borderId="28" xfId="294" applyNumberFormat="1" applyFont="1" applyFill="1" applyBorder="1" applyAlignment="1">
      <alignment vertical="center" wrapText="1"/>
    </xf>
    <xf numFmtId="168" fontId="55" fillId="2" borderId="13" xfId="294" applyNumberFormat="1" applyFont="1" applyFill="1" applyBorder="1" applyAlignment="1">
      <alignment vertical="center" wrapText="1"/>
    </xf>
    <xf numFmtId="168" fontId="55" fillId="0" borderId="8" xfId="113" applyNumberFormat="1" applyFont="1" applyFill="1" applyBorder="1" applyAlignment="1">
      <alignment horizontal="right" vertical="center" wrapText="1"/>
    </xf>
    <xf numFmtId="3" fontId="74" fillId="3" borderId="2" xfId="0" applyNumberFormat="1" applyFont="1" applyFill="1" applyBorder="1" applyAlignment="1">
      <alignment horizontal="right" vertical="center" wrapText="1"/>
    </xf>
    <xf numFmtId="168" fontId="74" fillId="3" borderId="8" xfId="113" applyNumberFormat="1" applyFont="1" applyFill="1" applyBorder="1" applyAlignment="1">
      <alignment horizontal="right" vertical="center" wrapText="1"/>
    </xf>
    <xf numFmtId="168" fontId="55" fillId="3" borderId="16" xfId="113" applyNumberFormat="1" applyFont="1" applyFill="1" applyBorder="1" applyAlignment="1">
      <alignment horizontal="right" vertical="center" wrapText="1"/>
    </xf>
    <xf numFmtId="0" fontId="7" fillId="0" borderId="0" xfId="1" applyFont="1" applyBorder="1"/>
    <xf numFmtId="0" fontId="7" fillId="0" borderId="0" xfId="0" applyFont="1" applyFill="1" applyBorder="1"/>
    <xf numFmtId="3" fontId="7" fillId="0" borderId="0" xfId="0" applyNumberFormat="1" applyFont="1" applyBorder="1"/>
    <xf numFmtId="0" fontId="7" fillId="0" borderId="0" xfId="0" applyFont="1" applyFill="1"/>
    <xf numFmtId="3" fontId="7" fillId="0" borderId="0" xfId="0" applyNumberFormat="1" applyFont="1" applyBorder="1" applyAlignment="1"/>
    <xf numFmtId="0" fontId="54" fillId="0" borderId="0" xfId="0" applyFont="1" applyFill="1" applyAlignment="1"/>
    <xf numFmtId="0" fontId="48" fillId="0" borderId="0" xfId="0" applyFont="1" applyFill="1" applyBorder="1" applyAlignment="1">
      <alignment vertical="center" wrapText="1"/>
    </xf>
    <xf numFmtId="168" fontId="55" fillId="0" borderId="18" xfId="0" applyNumberFormat="1" applyFont="1" applyBorder="1" applyAlignment="1">
      <alignment horizontal="right" vertical="center" wrapText="1"/>
    </xf>
    <xf numFmtId="168" fontId="55" fillId="2" borderId="8" xfId="0" applyNumberFormat="1" applyFont="1" applyFill="1" applyBorder="1" applyAlignment="1">
      <alignment horizontal="right" vertical="center" wrapText="1"/>
    </xf>
    <xf numFmtId="168" fontId="55" fillId="2" borderId="16" xfId="0" applyNumberFormat="1" applyFont="1" applyFill="1" applyBorder="1" applyAlignment="1">
      <alignment horizontal="right" vertical="center" wrapText="1"/>
    </xf>
    <xf numFmtId="168" fontId="55" fillId="2" borderId="28" xfId="0" applyNumberFormat="1" applyFont="1" applyFill="1" applyBorder="1" applyAlignment="1">
      <alignment horizontal="right" vertical="center" wrapText="1"/>
    </xf>
    <xf numFmtId="168" fontId="55" fillId="2" borderId="13" xfId="0" applyNumberFormat="1" applyFont="1" applyFill="1" applyBorder="1" applyAlignment="1">
      <alignment horizontal="right" vertical="center" wrapText="1"/>
    </xf>
    <xf numFmtId="0" fontId="7" fillId="0" borderId="0" xfId="0" applyFont="1" applyAlignment="1"/>
    <xf numFmtId="3" fontId="55" fillId="2" borderId="33" xfId="5" applyNumberFormat="1" applyFont="1" applyFill="1" applyBorder="1" applyAlignment="1">
      <alignment horizontal="right" vertical="center" wrapText="1"/>
    </xf>
    <xf numFmtId="3" fontId="55" fillId="3" borderId="9" xfId="0" applyNumberFormat="1" applyFont="1" applyFill="1" applyBorder="1" applyAlignment="1">
      <alignment horizontal="right" vertical="center" wrapText="1"/>
    </xf>
    <xf numFmtId="3" fontId="55" fillId="3" borderId="9" xfId="0" applyNumberFormat="1" applyFont="1" applyFill="1" applyBorder="1" applyAlignment="1">
      <alignment vertical="center" wrapText="1"/>
    </xf>
    <xf numFmtId="0" fontId="62" fillId="0" borderId="0" xfId="0" applyFont="1" applyFill="1" applyBorder="1" applyAlignment="1">
      <alignment vertical="center"/>
    </xf>
    <xf numFmtId="3" fontId="69" fillId="0" borderId="0" xfId="0" applyNumberFormat="1" applyFont="1" applyAlignment="1">
      <alignment vertical="center" wrapText="1"/>
    </xf>
    <xf numFmtId="2" fontId="69" fillId="0" borderId="0" xfId="0" applyNumberFormat="1" applyFont="1" applyAlignment="1">
      <alignment vertical="center" wrapText="1"/>
    </xf>
    <xf numFmtId="0" fontId="69" fillId="0" borderId="0" xfId="0" applyFont="1" applyAlignment="1">
      <alignment vertical="center" wrapText="1"/>
    </xf>
    <xf numFmtId="0" fontId="78" fillId="0" borderId="0" xfId="0" applyFont="1" applyAlignment="1">
      <alignment wrapText="1"/>
    </xf>
    <xf numFmtId="0" fontId="48" fillId="0" borderId="0" xfId="0" applyFont="1" applyFill="1" applyBorder="1" applyAlignment="1">
      <alignment horizontal="center" vertical="center" wrapText="1"/>
    </xf>
    <xf numFmtId="3" fontId="56" fillId="0" borderId="0" xfId="114" applyNumberFormat="1" applyFont="1" applyFill="1" applyBorder="1" applyAlignment="1">
      <alignment horizontal="right" vertical="top"/>
    </xf>
    <xf numFmtId="167" fontId="56" fillId="3" borderId="8" xfId="114" applyNumberFormat="1" applyFont="1" applyFill="1" applyBorder="1" applyAlignment="1">
      <alignment horizontal="right" vertical="top"/>
    </xf>
    <xf numFmtId="167" fontId="56" fillId="3" borderId="16" xfId="114" applyNumberFormat="1" applyFont="1" applyFill="1" applyBorder="1" applyAlignment="1">
      <alignment horizontal="right" vertical="top"/>
    </xf>
    <xf numFmtId="167" fontId="56" fillId="0" borderId="8" xfId="114" applyNumberFormat="1" applyFont="1" applyBorder="1" applyAlignment="1">
      <alignment horizontal="right" vertical="top"/>
    </xf>
    <xf numFmtId="167" fontId="56" fillId="0" borderId="16" xfId="114" applyNumberFormat="1" applyFont="1" applyBorder="1" applyAlignment="1">
      <alignment horizontal="right" vertical="top"/>
    </xf>
    <xf numFmtId="3" fontId="56" fillId="0" borderId="0" xfId="115" applyNumberFormat="1" applyFont="1" applyFill="1" applyBorder="1" applyAlignment="1">
      <alignment horizontal="right" vertical="top"/>
    </xf>
    <xf numFmtId="167" fontId="56" fillId="2" borderId="26" xfId="114" applyNumberFormat="1" applyFont="1" applyFill="1" applyBorder="1" applyAlignment="1">
      <alignment horizontal="right" vertical="top"/>
    </xf>
    <xf numFmtId="167" fontId="56" fillId="2" borderId="18" xfId="114" applyNumberFormat="1" applyFont="1" applyFill="1" applyBorder="1" applyAlignment="1">
      <alignment horizontal="right" vertical="top"/>
    </xf>
    <xf numFmtId="167" fontId="56" fillId="2" borderId="8" xfId="114" applyNumberFormat="1" applyFont="1" applyFill="1" applyBorder="1" applyAlignment="1">
      <alignment horizontal="right" vertical="top"/>
    </xf>
    <xf numFmtId="167" fontId="56" fillId="2" borderId="16" xfId="114" applyNumberFormat="1" applyFont="1" applyFill="1" applyBorder="1" applyAlignment="1">
      <alignment horizontal="right" vertical="top"/>
    </xf>
    <xf numFmtId="167" fontId="56" fillId="2" borderId="28" xfId="114" applyNumberFormat="1" applyFont="1" applyFill="1" applyBorder="1" applyAlignment="1">
      <alignment horizontal="right" vertical="top"/>
    </xf>
    <xf numFmtId="167" fontId="56" fillId="2" borderId="13" xfId="114" applyNumberFormat="1" applyFont="1" applyFill="1" applyBorder="1" applyAlignment="1">
      <alignment horizontal="right" vertical="top"/>
    </xf>
    <xf numFmtId="3" fontId="56" fillId="0" borderId="0" xfId="116" applyNumberFormat="1" applyFont="1" applyFill="1" applyBorder="1" applyAlignment="1">
      <alignment horizontal="right" vertical="top"/>
    </xf>
    <xf numFmtId="0" fontId="68" fillId="0" borderId="0" xfId="1" applyFont="1"/>
    <xf numFmtId="0" fontId="57" fillId="0" borderId="0" xfId="0" applyFont="1" applyAlignment="1">
      <alignment horizontal="left" wrapText="1"/>
    </xf>
    <xf numFmtId="3" fontId="69" fillId="0" borderId="0" xfId="0" applyNumberFormat="1" applyFont="1" applyFill="1" applyBorder="1" applyAlignment="1">
      <alignment horizontal="right" vertical="center" wrapText="1" indent="1"/>
    </xf>
    <xf numFmtId="167" fontId="57" fillId="0" borderId="0" xfId="0" applyNumberFormat="1" applyFont="1" applyAlignment="1">
      <alignment wrapText="1"/>
    </xf>
    <xf numFmtId="0" fontId="69" fillId="0" borderId="0" xfId="1" applyFont="1" applyAlignment="1">
      <alignment horizontal="left" vertical="center" wrapText="1"/>
    </xf>
    <xf numFmtId="2" fontId="7" fillId="0" borderId="0" xfId="0" applyNumberFormat="1" applyFont="1"/>
    <xf numFmtId="2" fontId="7" fillId="0" borderId="0" xfId="1" applyNumberFormat="1" applyFont="1"/>
    <xf numFmtId="0" fontId="55" fillId="2" borderId="20" xfId="1" applyFont="1" applyFill="1" applyBorder="1" applyAlignment="1">
      <alignment vertical="center" wrapText="1"/>
    </xf>
    <xf numFmtId="0" fontId="55" fillId="2" borderId="17" xfId="1" applyFont="1" applyFill="1" applyBorder="1" applyAlignment="1">
      <alignment vertical="center" wrapText="1"/>
    </xf>
    <xf numFmtId="0" fontId="55" fillId="2" borderId="15" xfId="1" applyFont="1" applyFill="1" applyBorder="1" applyAlignment="1">
      <alignment vertical="center" wrapText="1"/>
    </xf>
    <xf numFmtId="0" fontId="67" fillId="0" borderId="0" xfId="1" applyFont="1"/>
    <xf numFmtId="3" fontId="55" fillId="0" borderId="4" xfId="1" applyNumberFormat="1" applyFont="1" applyBorder="1" applyAlignment="1">
      <alignment horizontal="right" vertical="center" wrapText="1" indent="1"/>
    </xf>
    <xf numFmtId="168" fontId="55" fillId="0" borderId="8" xfId="280" applyNumberFormat="1" applyFont="1" applyBorder="1" applyAlignment="1">
      <alignment horizontal="right" vertical="center" wrapText="1" indent="1"/>
    </xf>
    <xf numFmtId="3" fontId="55" fillId="3" borderId="4" xfId="1" applyNumberFormat="1" applyFont="1" applyFill="1" applyBorder="1" applyAlignment="1">
      <alignment horizontal="right" vertical="center" wrapText="1" indent="1"/>
    </xf>
    <xf numFmtId="168" fontId="55" fillId="3" borderId="16" xfId="1" applyNumberFormat="1" applyFont="1" applyFill="1" applyBorder="1" applyAlignment="1">
      <alignment horizontal="right" vertical="center" wrapText="1" indent="1"/>
    </xf>
    <xf numFmtId="168" fontId="55" fillId="3" borderId="8" xfId="280" applyNumberFormat="1" applyFont="1" applyFill="1" applyBorder="1" applyAlignment="1">
      <alignment horizontal="right" vertical="center" wrapText="1" indent="1"/>
    </xf>
    <xf numFmtId="3" fontId="55" fillId="3" borderId="8" xfId="1" applyNumberFormat="1" applyFont="1" applyFill="1" applyBorder="1" applyAlignment="1">
      <alignment horizontal="right" vertical="center" wrapText="1" indent="1"/>
    </xf>
    <xf numFmtId="168" fontId="55" fillId="0" borderId="16" xfId="1" applyNumberFormat="1" applyFont="1" applyBorder="1" applyAlignment="1">
      <alignment horizontal="right" vertical="center" wrapText="1" indent="1"/>
    </xf>
    <xf numFmtId="3" fontId="55" fillId="0" borderId="8" xfId="1" applyNumberFormat="1" applyFont="1" applyBorder="1" applyAlignment="1">
      <alignment horizontal="right" vertical="center" wrapText="1" indent="1"/>
    </xf>
    <xf numFmtId="167" fontId="55" fillId="0" borderId="16" xfId="1" applyNumberFormat="1" applyFont="1" applyBorder="1" applyAlignment="1">
      <alignment horizontal="right" vertical="center" wrapText="1" indent="1"/>
    </xf>
    <xf numFmtId="3" fontId="55" fillId="0" borderId="16" xfId="1" applyNumberFormat="1" applyFont="1" applyBorder="1" applyAlignment="1">
      <alignment horizontal="right" vertical="center" wrapText="1" indent="1"/>
    </xf>
    <xf numFmtId="167" fontId="55" fillId="3" borderId="16" xfId="1" applyNumberFormat="1" applyFont="1" applyFill="1" applyBorder="1" applyAlignment="1">
      <alignment horizontal="right" vertical="center" wrapText="1" indent="1"/>
    </xf>
    <xf numFmtId="3" fontId="55" fillId="3" borderId="16" xfId="1" applyNumberFormat="1" applyFont="1" applyFill="1" applyBorder="1" applyAlignment="1">
      <alignment horizontal="right" vertical="center" wrapText="1" indent="1"/>
    </xf>
    <xf numFmtId="167" fontId="55" fillId="3" borderId="13" xfId="1" applyNumberFormat="1" applyFont="1" applyFill="1" applyBorder="1" applyAlignment="1">
      <alignment horizontal="right" vertical="center" wrapText="1" indent="1"/>
    </xf>
    <xf numFmtId="3" fontId="55" fillId="3" borderId="13" xfId="1" applyNumberFormat="1" applyFont="1" applyFill="1" applyBorder="1" applyAlignment="1">
      <alignment horizontal="right" vertical="center" wrapText="1" indent="1"/>
    </xf>
    <xf numFmtId="3" fontId="55" fillId="2" borderId="21" xfId="1" applyNumberFormat="1" applyFont="1" applyFill="1" applyBorder="1" applyAlignment="1">
      <alignment horizontal="right" vertical="center" wrapText="1" indent="1"/>
    </xf>
    <xf numFmtId="168" fontId="55" fillId="2" borderId="12" xfId="1" applyNumberFormat="1" applyFont="1" applyFill="1" applyBorder="1" applyAlignment="1">
      <alignment horizontal="right" vertical="center" wrapText="1" indent="1"/>
    </xf>
    <xf numFmtId="3" fontId="55" fillId="2" borderId="30" xfId="280" applyNumberFormat="1" applyFont="1" applyFill="1" applyBorder="1" applyAlignment="1">
      <alignment horizontal="right" vertical="center" wrapText="1" indent="1"/>
    </xf>
    <xf numFmtId="168" fontId="55" fillId="2" borderId="26" xfId="280" applyNumberFormat="1" applyFont="1" applyFill="1" applyBorder="1" applyAlignment="1">
      <alignment horizontal="right" vertical="center" wrapText="1" indent="1"/>
    </xf>
    <xf numFmtId="3" fontId="55" fillId="2" borderId="22" xfId="1" applyNumberFormat="1" applyFont="1" applyFill="1" applyBorder="1" applyAlignment="1">
      <alignment horizontal="right" vertical="center" wrapText="1" indent="1"/>
    </xf>
    <xf numFmtId="3" fontId="55" fillId="2" borderId="31" xfId="280" applyNumberFormat="1" applyFont="1" applyFill="1" applyBorder="1" applyAlignment="1">
      <alignment horizontal="right" vertical="center" wrapText="1" indent="1"/>
    </xf>
    <xf numFmtId="168" fontId="55" fillId="2" borderId="8" xfId="280" applyNumberFormat="1" applyFont="1" applyFill="1" applyBorder="1" applyAlignment="1">
      <alignment horizontal="right" vertical="center" wrapText="1" indent="1"/>
    </xf>
    <xf numFmtId="3" fontId="55" fillId="2" borderId="23" xfId="1" applyNumberFormat="1" applyFont="1" applyFill="1" applyBorder="1" applyAlignment="1">
      <alignment horizontal="right" vertical="center" wrapText="1" indent="1"/>
    </xf>
    <xf numFmtId="168" fontId="55" fillId="2" borderId="14" xfId="1" applyNumberFormat="1" applyFont="1" applyFill="1" applyBorder="1" applyAlignment="1">
      <alignment horizontal="right" vertical="center" wrapText="1" indent="1"/>
    </xf>
    <xf numFmtId="3" fontId="55" fillId="2" borderId="32" xfId="280" applyNumberFormat="1" applyFont="1" applyFill="1" applyBorder="1" applyAlignment="1">
      <alignment horizontal="right" vertical="center" wrapText="1" indent="1"/>
    </xf>
    <xf numFmtId="168" fontId="55" fillId="2" borderId="28" xfId="280" applyNumberFormat="1" applyFont="1" applyFill="1" applyBorder="1" applyAlignment="1">
      <alignment horizontal="right" vertical="center" wrapText="1" indent="1"/>
    </xf>
    <xf numFmtId="0" fontId="7" fillId="0" borderId="0" xfId="280" applyFont="1"/>
    <xf numFmtId="168" fontId="55" fillId="0" borderId="0" xfId="1" applyNumberFormat="1" applyFont="1" applyFill="1" applyBorder="1" applyAlignment="1">
      <alignment horizontal="right" vertical="center" wrapText="1" indent="1"/>
    </xf>
    <xf numFmtId="3" fontId="55" fillId="0" borderId="31" xfId="280" applyNumberFormat="1" applyFont="1" applyFill="1" applyBorder="1" applyAlignment="1">
      <alignment horizontal="right" vertical="center" wrapText="1"/>
    </xf>
    <xf numFmtId="168" fontId="55" fillId="0" borderId="8" xfId="280" applyNumberFormat="1" applyFont="1" applyFill="1" applyBorder="1" applyAlignment="1">
      <alignment horizontal="right" vertical="center" wrapText="1"/>
    </xf>
    <xf numFmtId="168" fontId="55" fillId="3" borderId="0" xfId="1" applyNumberFormat="1" applyFont="1" applyFill="1" applyBorder="1" applyAlignment="1">
      <alignment horizontal="right" vertical="center" wrapText="1" indent="1"/>
    </xf>
    <xf numFmtId="3" fontId="55" fillId="3" borderId="31" xfId="280" applyNumberFormat="1" applyFont="1" applyFill="1" applyBorder="1" applyAlignment="1">
      <alignment horizontal="right" vertical="center" wrapText="1"/>
    </xf>
    <xf numFmtId="168" fontId="55" fillId="3" borderId="8" xfId="280" applyNumberFormat="1" applyFont="1" applyFill="1" applyBorder="1" applyAlignment="1">
      <alignment horizontal="right" vertical="center" wrapText="1"/>
    </xf>
    <xf numFmtId="0" fontId="55" fillId="0" borderId="17" xfId="1" applyFont="1" applyFill="1" applyBorder="1" applyAlignment="1">
      <alignment vertical="center" wrapText="1"/>
    </xf>
    <xf numFmtId="3" fontId="55" fillId="2" borderId="30" xfId="280" applyNumberFormat="1" applyFont="1" applyFill="1" applyBorder="1" applyAlignment="1">
      <alignment horizontal="right" vertical="center" wrapText="1"/>
    </xf>
    <xf numFmtId="168" fontId="55" fillId="2" borderId="26" xfId="280" applyNumberFormat="1" applyFont="1" applyFill="1" applyBorder="1" applyAlignment="1">
      <alignment horizontal="right" vertical="center" wrapText="1"/>
    </xf>
    <xf numFmtId="168" fontId="55" fillId="2" borderId="0" xfId="1" applyNumberFormat="1" applyFont="1" applyFill="1" applyBorder="1" applyAlignment="1">
      <alignment horizontal="right" vertical="center" wrapText="1" indent="1"/>
    </xf>
    <xf numFmtId="3" fontId="55" fillId="2" borderId="31" xfId="280" applyNumberFormat="1" applyFont="1" applyFill="1" applyBorder="1" applyAlignment="1">
      <alignment horizontal="right" vertical="center" wrapText="1"/>
    </xf>
    <xf numFmtId="168" fontId="55" fillId="2" borderId="8" xfId="280" applyNumberFormat="1" applyFont="1" applyFill="1" applyBorder="1" applyAlignment="1">
      <alignment horizontal="right" vertical="center" wrapText="1"/>
    </xf>
    <xf numFmtId="3" fontId="55" fillId="2" borderId="32" xfId="280" applyNumberFormat="1" applyFont="1" applyFill="1" applyBorder="1" applyAlignment="1">
      <alignment horizontal="right" vertical="center" wrapText="1"/>
    </xf>
    <xf numFmtId="168" fontId="55" fillId="2" borderId="28" xfId="280" applyNumberFormat="1" applyFont="1" applyFill="1" applyBorder="1" applyAlignment="1">
      <alignment horizontal="right" vertical="center" wrapText="1"/>
    </xf>
    <xf numFmtId="168" fontId="55" fillId="0" borderId="8" xfId="0" applyNumberFormat="1" applyFont="1" applyFill="1" applyBorder="1" applyAlignment="1">
      <alignment horizontal="right" vertical="center" wrapText="1"/>
    </xf>
    <xf numFmtId="3" fontId="55" fillId="0" borderId="4" xfId="0" applyNumberFormat="1" applyFont="1" applyFill="1" applyBorder="1" applyAlignment="1">
      <alignment horizontal="right" vertical="center" wrapText="1"/>
    </xf>
    <xf numFmtId="168" fontId="55" fillId="0" borderId="16" xfId="0" applyNumberFormat="1" applyFont="1" applyFill="1" applyBorder="1" applyAlignment="1">
      <alignment horizontal="right" vertical="center" wrapText="1"/>
    </xf>
    <xf numFmtId="0" fontId="7" fillId="0" borderId="0" xfId="1" applyFont="1" applyFill="1"/>
    <xf numFmtId="0" fontId="7" fillId="0" borderId="0" xfId="0" applyFont="1" applyAlignment="1">
      <alignment wrapText="1"/>
    </xf>
    <xf numFmtId="0" fontId="76" fillId="0" borderId="0" xfId="259" applyFont="1"/>
    <xf numFmtId="0" fontId="7" fillId="0" borderId="0" xfId="1" applyFont="1" applyFill="1" applyBorder="1"/>
    <xf numFmtId="0" fontId="79" fillId="0" borderId="0" xfId="145" applyFont="1" applyFill="1" applyBorder="1" applyAlignment="1">
      <alignment horizontal="left" vertical="top" wrapText="1"/>
    </xf>
    <xf numFmtId="3" fontId="55" fillId="0" borderId="20" xfId="1" applyNumberFormat="1" applyFont="1" applyFill="1" applyBorder="1" applyAlignment="1">
      <alignment horizontal="right" vertical="center" wrapText="1"/>
    </xf>
    <xf numFmtId="3" fontId="55" fillId="3" borderId="17" xfId="1" applyNumberFormat="1" applyFont="1" applyFill="1" applyBorder="1" applyAlignment="1">
      <alignment horizontal="right" vertical="center" wrapText="1"/>
    </xf>
    <xf numFmtId="3" fontId="55" fillId="0" borderId="17" xfId="1" applyNumberFormat="1" applyFont="1" applyFill="1" applyBorder="1" applyAlignment="1">
      <alignment horizontal="right" vertical="center" wrapText="1"/>
    </xf>
    <xf numFmtId="0" fontId="79" fillId="0" borderId="0" xfId="144" applyFont="1" applyFill="1" applyBorder="1" applyAlignment="1">
      <alignment horizontal="left" vertical="top" wrapText="1"/>
    </xf>
    <xf numFmtId="3" fontId="55" fillId="2" borderId="20" xfId="1" applyNumberFormat="1" applyFont="1" applyFill="1" applyBorder="1" applyAlignment="1">
      <alignment horizontal="right" vertical="center" wrapText="1"/>
    </xf>
    <xf numFmtId="3" fontId="55" fillId="2" borderId="17" xfId="1" applyNumberFormat="1" applyFont="1" applyFill="1" applyBorder="1" applyAlignment="1">
      <alignment horizontal="right" vertical="center" wrapText="1"/>
    </xf>
    <xf numFmtId="0" fontId="79" fillId="0" borderId="0" xfId="146" applyFont="1" applyFill="1" applyBorder="1" applyAlignment="1">
      <alignment horizontal="left" vertical="top" wrapText="1"/>
    </xf>
    <xf numFmtId="3" fontId="55" fillId="2" borderId="15" xfId="1" applyNumberFormat="1" applyFont="1" applyFill="1" applyBorder="1" applyAlignment="1">
      <alignment horizontal="right" vertical="center" wrapText="1"/>
    </xf>
    <xf numFmtId="0" fontId="79" fillId="0" borderId="0" xfId="148" applyFont="1" applyFill="1" applyBorder="1" applyAlignment="1">
      <alignment horizontal="left" vertical="top" wrapText="1"/>
    </xf>
    <xf numFmtId="166" fontId="56" fillId="0" borderId="0" xfId="141" applyNumberFormat="1" applyFont="1" applyFill="1" applyBorder="1" applyAlignment="1">
      <alignment horizontal="right" vertical="top"/>
    </xf>
    <xf numFmtId="3" fontId="55" fillId="0" borderId="20" xfId="1" applyNumberFormat="1" applyFont="1" applyBorder="1" applyAlignment="1">
      <alignment horizontal="right" vertical="center" wrapText="1"/>
    </xf>
    <xf numFmtId="3" fontId="55" fillId="0" borderId="17" xfId="1" applyNumberFormat="1" applyFont="1" applyBorder="1" applyAlignment="1">
      <alignment horizontal="right" vertical="center" wrapText="1"/>
    </xf>
    <xf numFmtId="0" fontId="79" fillId="0" borderId="0" xfId="147" applyFont="1" applyFill="1" applyBorder="1" applyAlignment="1">
      <alignment horizontal="left" vertical="top" wrapText="1"/>
    </xf>
    <xf numFmtId="166" fontId="56" fillId="0" borderId="0" xfId="142" applyNumberFormat="1" applyFont="1" applyFill="1" applyBorder="1" applyAlignment="1">
      <alignment horizontal="right" vertical="top"/>
    </xf>
    <xf numFmtId="0" fontId="79" fillId="0" borderId="0" xfId="149" applyFont="1" applyFill="1" applyBorder="1" applyAlignment="1">
      <alignment horizontal="left" vertical="top" wrapText="1"/>
    </xf>
    <xf numFmtId="166" fontId="56" fillId="0" borderId="0" xfId="143" applyNumberFormat="1" applyFont="1" applyFill="1" applyBorder="1" applyAlignment="1">
      <alignment horizontal="right" vertical="top"/>
    </xf>
    <xf numFmtId="0" fontId="57" fillId="0" borderId="0" xfId="0" applyFont="1" applyFill="1" applyAlignment="1">
      <alignment wrapText="1"/>
    </xf>
    <xf numFmtId="0" fontId="37" fillId="0" borderId="0" xfId="0" applyFont="1" applyFill="1" applyAlignment="1">
      <alignment wrapText="1"/>
    </xf>
    <xf numFmtId="0" fontId="0" fillId="0" borderId="0" xfId="0" applyFill="1" applyAlignment="1"/>
    <xf numFmtId="0" fontId="64" fillId="6" borderId="52" xfId="0" applyFont="1" applyFill="1" applyBorder="1" applyAlignment="1">
      <alignment horizontal="center" vertical="center" wrapText="1"/>
    </xf>
    <xf numFmtId="0" fontId="64" fillId="6" borderId="6" xfId="1" applyFont="1" applyFill="1" applyBorder="1" applyAlignment="1">
      <alignment horizontal="center" vertical="center" wrapText="1"/>
    </xf>
    <xf numFmtId="0" fontId="60" fillId="5" borderId="47" xfId="1" applyFont="1" applyFill="1" applyBorder="1" applyAlignment="1">
      <alignment horizontal="center" vertical="center" wrapText="1"/>
    </xf>
    <xf numFmtId="166" fontId="56" fillId="0" borderId="4" xfId="286" applyNumberFormat="1" applyFont="1" applyFill="1" applyBorder="1" applyAlignment="1">
      <alignment horizontal="right" vertical="top"/>
    </xf>
    <xf numFmtId="3" fontId="55" fillId="3" borderId="33" xfId="1" applyNumberFormat="1" applyFont="1" applyFill="1" applyBorder="1" applyAlignment="1">
      <alignment horizontal="right" vertical="center" wrapText="1"/>
    </xf>
    <xf numFmtId="3" fontId="55" fillId="2" borderId="27" xfId="1" applyNumberFormat="1" applyFont="1" applyFill="1" applyBorder="1" applyAlignment="1">
      <alignment horizontal="right" vertical="center" wrapText="1"/>
    </xf>
    <xf numFmtId="3" fontId="55" fillId="2" borderId="4" xfId="1" applyNumberFormat="1" applyFont="1" applyFill="1" applyBorder="1" applyAlignment="1">
      <alignment horizontal="right" vertical="center" wrapText="1"/>
    </xf>
    <xf numFmtId="3" fontId="55" fillId="2" borderId="33" xfId="1" applyNumberFormat="1" applyFont="1" applyFill="1" applyBorder="1" applyAlignment="1">
      <alignment horizontal="right" vertical="center" wrapText="1"/>
    </xf>
    <xf numFmtId="0" fontId="55" fillId="0" borderId="22" xfId="1" applyFont="1" applyFill="1" applyBorder="1" applyAlignment="1">
      <alignment horizontal="left" vertical="center" wrapText="1"/>
    </xf>
    <xf numFmtId="0" fontId="55" fillId="3" borderId="22" xfId="1" applyFont="1" applyFill="1" applyBorder="1" applyAlignment="1">
      <alignment horizontal="left" vertical="center" wrapText="1"/>
    </xf>
    <xf numFmtId="0" fontId="55" fillId="2" borderId="21" xfId="1" applyFont="1" applyFill="1" applyBorder="1" applyAlignment="1">
      <alignment horizontal="left" vertical="center" wrapText="1"/>
    </xf>
    <xf numFmtId="0" fontId="55" fillId="2" borderId="22" xfId="1" applyFont="1" applyFill="1" applyBorder="1" applyAlignment="1">
      <alignment horizontal="left" vertical="center" wrapText="1"/>
    </xf>
    <xf numFmtId="0" fontId="55" fillId="2" borderId="23" xfId="1" applyFont="1" applyFill="1" applyBorder="1" applyAlignment="1">
      <alignment horizontal="left" vertical="center" wrapText="1"/>
    </xf>
    <xf numFmtId="0" fontId="55" fillId="0" borderId="22" xfId="1" applyFont="1" applyBorder="1" applyAlignment="1">
      <alignment horizontal="left" vertical="center" wrapText="1"/>
    </xf>
    <xf numFmtId="10" fontId="60" fillId="5" borderId="48" xfId="0" applyNumberFormat="1" applyFont="1" applyFill="1" applyBorder="1" applyAlignment="1">
      <alignment horizontal="center" vertical="center" wrapText="1"/>
    </xf>
    <xf numFmtId="3" fontId="55" fillId="0" borderId="0" xfId="0" applyNumberFormat="1" applyFont="1" applyFill="1" applyBorder="1" applyAlignment="1">
      <alignment horizontal="right" vertical="center" wrapText="1"/>
    </xf>
    <xf numFmtId="3" fontId="60" fillId="5" borderId="39" xfId="0" applyNumberFormat="1" applyFont="1" applyFill="1" applyBorder="1" applyAlignment="1">
      <alignment horizontal="center" vertical="center" wrapText="1"/>
    </xf>
    <xf numFmtId="10" fontId="60" fillId="5" borderId="38" xfId="0" applyNumberFormat="1" applyFont="1" applyFill="1" applyBorder="1" applyAlignment="1">
      <alignment horizontal="center" vertical="center" wrapText="1"/>
    </xf>
    <xf numFmtId="3" fontId="60" fillId="5" borderId="47" xfId="0" applyNumberFormat="1" applyFont="1" applyFill="1" applyBorder="1" applyAlignment="1">
      <alignment horizontal="center" vertical="center" wrapText="1"/>
    </xf>
    <xf numFmtId="3" fontId="55" fillId="2" borderId="9" xfId="5" applyNumberFormat="1" applyFont="1" applyFill="1" applyBorder="1" applyAlignment="1">
      <alignment horizontal="right" vertical="center" wrapText="1"/>
    </xf>
    <xf numFmtId="168" fontId="55" fillId="0" borderId="18" xfId="0" applyNumberFormat="1" applyFont="1" applyFill="1" applyBorder="1" applyAlignment="1">
      <alignment horizontal="right" vertical="center" wrapText="1"/>
    </xf>
    <xf numFmtId="3" fontId="55" fillId="0" borderId="0" xfId="280" applyNumberFormat="1" applyFont="1" applyBorder="1" applyAlignment="1">
      <alignment horizontal="right" vertical="center" wrapText="1" indent="1"/>
    </xf>
    <xf numFmtId="3" fontId="30" fillId="0" borderId="0" xfId="1" applyNumberFormat="1" applyFont="1" applyBorder="1" applyAlignment="1">
      <alignment horizontal="right" vertical="center" wrapText="1" indent="1"/>
    </xf>
    <xf numFmtId="3" fontId="55" fillId="3" borderId="0" xfId="280" applyNumberFormat="1" applyFont="1" applyFill="1" applyBorder="1" applyAlignment="1">
      <alignment horizontal="right" vertical="center" wrapText="1" indent="1"/>
    </xf>
    <xf numFmtId="168" fontId="30" fillId="2" borderId="18" xfId="1" applyNumberFormat="1" applyFont="1" applyFill="1" applyBorder="1" applyAlignment="1">
      <alignment horizontal="right" vertical="center" wrapText="1" indent="1"/>
    </xf>
    <xf numFmtId="3" fontId="30" fillId="2" borderId="0" xfId="1" applyNumberFormat="1" applyFont="1" applyFill="1" applyBorder="1" applyAlignment="1">
      <alignment horizontal="right" vertical="center" wrapText="1" indent="1"/>
    </xf>
    <xf numFmtId="168" fontId="30" fillId="2" borderId="16" xfId="1" applyNumberFormat="1" applyFont="1" applyFill="1" applyBorder="1" applyAlignment="1">
      <alignment horizontal="right" vertical="center" wrapText="1" indent="1"/>
    </xf>
    <xf numFmtId="168" fontId="30" fillId="0" borderId="4" xfId="1" applyNumberFormat="1" applyFont="1" applyFill="1" applyBorder="1" applyAlignment="1">
      <alignment horizontal="right" vertical="center" wrapText="1" indent="1"/>
    </xf>
    <xf numFmtId="168" fontId="30" fillId="3" borderId="4" xfId="1" applyNumberFormat="1" applyFont="1" applyFill="1" applyBorder="1" applyAlignment="1">
      <alignment horizontal="right" vertical="center" wrapText="1" indent="1"/>
    </xf>
    <xf numFmtId="168" fontId="30" fillId="2" borderId="27" xfId="1" applyNumberFormat="1" applyFont="1" applyFill="1" applyBorder="1" applyAlignment="1">
      <alignment horizontal="right" vertical="center" wrapText="1" indent="1"/>
    </xf>
    <xf numFmtId="168" fontId="30" fillId="2" borderId="4" xfId="1" applyNumberFormat="1" applyFont="1" applyFill="1" applyBorder="1" applyAlignment="1">
      <alignment horizontal="right" vertical="center" wrapText="1" indent="1"/>
    </xf>
    <xf numFmtId="0" fontId="60" fillId="5" borderId="48" xfId="0" applyFont="1" applyFill="1" applyBorder="1" applyAlignment="1">
      <alignment horizontal="center"/>
    </xf>
    <xf numFmtId="0" fontId="64" fillId="6" borderId="6" xfId="0" applyFont="1" applyFill="1" applyBorder="1" applyAlignment="1">
      <alignment horizontal="center" vertical="center" wrapText="1"/>
    </xf>
    <xf numFmtId="0" fontId="60" fillId="5" borderId="47" xfId="0" applyFont="1" applyFill="1" applyBorder="1" applyAlignment="1">
      <alignment horizontal="center"/>
    </xf>
    <xf numFmtId="3" fontId="53" fillId="0" borderId="4" xfId="1" applyNumberFormat="1" applyFont="1" applyBorder="1"/>
    <xf numFmtId="3" fontId="53" fillId="3" borderId="4" xfId="1" applyNumberFormat="1" applyFont="1" applyFill="1" applyBorder="1"/>
    <xf numFmtId="3" fontId="53" fillId="3" borderId="4" xfId="1" applyNumberFormat="1" applyFont="1" applyFill="1" applyBorder="1" applyAlignment="1">
      <alignment horizontal="right"/>
    </xf>
    <xf numFmtId="3" fontId="53" fillId="0" borderId="4" xfId="1" applyNumberFormat="1" applyFont="1" applyBorder="1" applyAlignment="1">
      <alignment horizontal="right"/>
    </xf>
    <xf numFmtId="3" fontId="53" fillId="2" borderId="27" xfId="1" applyNumberFormat="1" applyFont="1" applyFill="1" applyBorder="1"/>
    <xf numFmtId="3" fontId="53" fillId="2" borderId="4" xfId="1" applyNumberFormat="1" applyFont="1" applyFill="1" applyBorder="1"/>
    <xf numFmtId="3" fontId="53" fillId="2" borderId="33" xfId="1" applyNumberFormat="1" applyFont="1" applyFill="1" applyBorder="1"/>
    <xf numFmtId="0" fontId="55" fillId="0" borderId="22" xfId="0" applyFont="1" applyBorder="1" applyAlignment="1">
      <alignment horizontal="left" vertical="center"/>
    </xf>
    <xf numFmtId="0" fontId="55" fillId="3" borderId="22" xfId="0" applyFont="1" applyFill="1" applyBorder="1" applyAlignment="1">
      <alignment horizontal="left" vertical="center" wrapText="1"/>
    </xf>
    <xf numFmtId="0" fontId="55" fillId="0" borderId="22" xfId="0" applyFont="1" applyBorder="1" applyAlignment="1">
      <alignment horizontal="left" vertical="center" wrapText="1"/>
    </xf>
    <xf numFmtId="0" fontId="55" fillId="3" borderId="22" xfId="0" applyFont="1" applyFill="1" applyBorder="1" applyAlignment="1">
      <alignment horizontal="left" vertical="center"/>
    </xf>
    <xf numFmtId="0" fontId="55" fillId="2" borderId="21" xfId="0" applyFont="1" applyFill="1" applyBorder="1" applyAlignment="1">
      <alignment horizontal="left" vertical="center"/>
    </xf>
    <xf numFmtId="0" fontId="55" fillId="2" borderId="22" xfId="0" applyFont="1" applyFill="1" applyBorder="1" applyAlignment="1">
      <alignment horizontal="left" vertical="center"/>
    </xf>
    <xf numFmtId="0" fontId="55" fillId="2" borderId="23" xfId="0" applyFont="1" applyFill="1" applyBorder="1" applyAlignment="1">
      <alignment horizontal="left" vertical="center"/>
    </xf>
    <xf numFmtId="2" fontId="64" fillId="5" borderId="54" xfId="280" applyNumberFormat="1" applyFont="1" applyFill="1" applyBorder="1" applyAlignment="1">
      <alignment horizontal="center" vertical="center" wrapText="1"/>
    </xf>
    <xf numFmtId="3" fontId="55" fillId="2" borderId="27" xfId="1" applyNumberFormat="1" applyFont="1" applyFill="1" applyBorder="1" applyAlignment="1">
      <alignment horizontal="right" vertical="center" wrapText="1" indent="1"/>
    </xf>
    <xf numFmtId="3" fontId="55" fillId="2" borderId="4" xfId="1" applyNumberFormat="1" applyFont="1" applyFill="1" applyBorder="1" applyAlignment="1">
      <alignment horizontal="right" vertical="center" wrapText="1" indent="1"/>
    </xf>
    <xf numFmtId="3" fontId="55" fillId="2" borderId="33" xfId="1" applyNumberFormat="1" applyFont="1" applyFill="1" applyBorder="1" applyAlignment="1">
      <alignment horizontal="right" vertical="center" wrapText="1" indent="1"/>
    </xf>
    <xf numFmtId="168" fontId="55" fillId="2" borderId="18" xfId="1" applyNumberFormat="1" applyFont="1" applyFill="1" applyBorder="1" applyAlignment="1">
      <alignment horizontal="right" vertical="center" wrapText="1" indent="1"/>
    </xf>
    <xf numFmtId="168" fontId="55" fillId="2" borderId="16" xfId="1" applyNumberFormat="1" applyFont="1" applyFill="1" applyBorder="1" applyAlignment="1">
      <alignment horizontal="right" vertical="center" wrapText="1" indent="1"/>
    </xf>
    <xf numFmtId="168" fontId="55" fillId="2" borderId="13" xfId="1" applyNumberFormat="1" applyFont="1" applyFill="1" applyBorder="1" applyAlignment="1">
      <alignment horizontal="right" vertical="center" wrapText="1" indent="1"/>
    </xf>
    <xf numFmtId="3" fontId="30" fillId="2" borderId="27" xfId="1" applyNumberFormat="1" applyFont="1" applyFill="1" applyBorder="1" applyAlignment="1">
      <alignment horizontal="right" vertical="center" wrapText="1" indent="1"/>
    </xf>
    <xf numFmtId="3" fontId="30" fillId="2" borderId="4" xfId="1" applyNumberFormat="1" applyFont="1" applyFill="1" applyBorder="1" applyAlignment="1">
      <alignment horizontal="right" vertical="center" wrapText="1" indent="1"/>
    </xf>
    <xf numFmtId="3" fontId="30" fillId="2" borderId="33" xfId="1" applyNumberFormat="1" applyFont="1" applyFill="1" applyBorder="1" applyAlignment="1">
      <alignment horizontal="right" vertical="center" wrapText="1" indent="1"/>
    </xf>
    <xf numFmtId="168" fontId="55" fillId="0" borderId="10" xfId="1" applyNumberFormat="1" applyFont="1" applyBorder="1" applyAlignment="1">
      <alignment horizontal="right" vertical="center" wrapText="1" indent="1"/>
    </xf>
    <xf numFmtId="168" fontId="55" fillId="3" borderId="10" xfId="1" applyNumberFormat="1" applyFont="1" applyFill="1" applyBorder="1" applyAlignment="1">
      <alignment horizontal="right" vertical="center" wrapText="1" indent="1"/>
    </xf>
    <xf numFmtId="168" fontId="55" fillId="2" borderId="11" xfId="1" applyNumberFormat="1" applyFont="1" applyFill="1" applyBorder="1" applyAlignment="1">
      <alignment horizontal="right" vertical="center" wrapText="1" indent="1"/>
    </xf>
    <xf numFmtId="168" fontId="55" fillId="2" borderId="10" xfId="1" applyNumberFormat="1" applyFont="1" applyFill="1" applyBorder="1" applyAlignment="1">
      <alignment horizontal="right" vertical="center" wrapText="1" indent="1"/>
    </xf>
    <xf numFmtId="3" fontId="30" fillId="2" borderId="9" xfId="1" applyNumberFormat="1" applyFont="1" applyFill="1" applyBorder="1" applyAlignment="1">
      <alignment horizontal="right" vertical="center" wrapText="1" indent="1"/>
    </xf>
    <xf numFmtId="168" fontId="30" fillId="0" borderId="10" xfId="280" applyNumberFormat="1" applyFont="1" applyBorder="1" applyAlignment="1">
      <alignment horizontal="right" vertical="center" wrapText="1" indent="1"/>
    </xf>
    <xf numFmtId="168" fontId="30" fillId="3" borderId="10" xfId="280" applyNumberFormat="1" applyFont="1" applyFill="1" applyBorder="1" applyAlignment="1">
      <alignment horizontal="right" vertical="center" wrapText="1" indent="1"/>
    </xf>
    <xf numFmtId="168" fontId="30" fillId="2" borderId="11" xfId="280" applyNumberFormat="1" applyFont="1" applyFill="1" applyBorder="1" applyAlignment="1">
      <alignment horizontal="right" vertical="center" wrapText="1" indent="1"/>
    </xf>
    <xf numFmtId="168" fontId="30" fillId="2" borderId="10" xfId="280" applyNumberFormat="1" applyFont="1" applyFill="1" applyBorder="1" applyAlignment="1">
      <alignment horizontal="right" vertical="center" wrapText="1" indent="1"/>
    </xf>
    <xf numFmtId="168" fontId="30" fillId="2" borderId="29" xfId="5" applyNumberFormat="1" applyFont="1" applyFill="1" applyBorder="1" applyAlignment="1">
      <alignment horizontal="right" vertical="center" wrapText="1" indent="1"/>
    </xf>
    <xf numFmtId="3" fontId="30" fillId="0" borderId="4" xfId="280" applyNumberFormat="1" applyFont="1" applyBorder="1" applyAlignment="1">
      <alignment horizontal="right" vertical="center" wrapText="1" indent="1"/>
    </xf>
    <xf numFmtId="3" fontId="30" fillId="3" borderId="4" xfId="280" applyNumberFormat="1" applyFont="1" applyFill="1" applyBorder="1" applyAlignment="1">
      <alignment horizontal="right" vertical="center" wrapText="1" indent="1"/>
    </xf>
    <xf numFmtId="3" fontId="30" fillId="2" borderId="27" xfId="280" applyNumberFormat="1" applyFont="1" applyFill="1" applyBorder="1" applyAlignment="1">
      <alignment horizontal="right" vertical="center" wrapText="1" indent="1"/>
    </xf>
    <xf numFmtId="3" fontId="30" fillId="2" borderId="4" xfId="280" applyNumberFormat="1" applyFont="1" applyFill="1" applyBorder="1" applyAlignment="1">
      <alignment horizontal="right" vertical="center" wrapText="1" indent="1"/>
    </xf>
    <xf numFmtId="3" fontId="30" fillId="2" borderId="33" xfId="280" applyNumberFormat="1" applyFont="1" applyFill="1" applyBorder="1" applyAlignment="1">
      <alignment horizontal="right" vertical="center" wrapText="1" indent="1"/>
    </xf>
    <xf numFmtId="168" fontId="30" fillId="0" borderId="16" xfId="280" applyNumberFormat="1" applyFont="1" applyBorder="1" applyAlignment="1">
      <alignment horizontal="right" vertical="center" wrapText="1" indent="1"/>
    </xf>
    <xf numFmtId="168" fontId="30" fillId="3" borderId="16" xfId="280" applyNumberFormat="1" applyFont="1" applyFill="1" applyBorder="1" applyAlignment="1">
      <alignment horizontal="right" vertical="center" wrapText="1" indent="1"/>
    </xf>
    <xf numFmtId="168" fontId="30" fillId="2" borderId="18" xfId="280" applyNumberFormat="1" applyFont="1" applyFill="1" applyBorder="1" applyAlignment="1">
      <alignment horizontal="right" vertical="center" wrapText="1" indent="1"/>
    </xf>
    <xf numFmtId="168" fontId="30" fillId="2" borderId="16" xfId="280" applyNumberFormat="1" applyFont="1" applyFill="1" applyBorder="1" applyAlignment="1">
      <alignment horizontal="right" vertical="center" wrapText="1" indent="1"/>
    </xf>
    <xf numFmtId="168" fontId="30" fillId="2" borderId="13" xfId="5" applyNumberFormat="1" applyFont="1" applyFill="1" applyBorder="1" applyAlignment="1">
      <alignment horizontal="right" vertical="center" wrapText="1" indent="1"/>
    </xf>
    <xf numFmtId="3" fontId="55" fillId="0" borderId="0" xfId="280" applyNumberFormat="1" applyFont="1" applyFill="1" applyBorder="1" applyAlignment="1">
      <alignment horizontal="right" vertical="center" wrapText="1"/>
    </xf>
    <xf numFmtId="168" fontId="55" fillId="0" borderId="10" xfId="1" applyNumberFormat="1" applyFont="1" applyFill="1" applyBorder="1" applyAlignment="1">
      <alignment horizontal="right" vertical="center" wrapText="1" indent="1"/>
    </xf>
    <xf numFmtId="168" fontId="55" fillId="0" borderId="16" xfId="1" applyNumberFormat="1" applyFont="1" applyFill="1" applyBorder="1" applyAlignment="1">
      <alignment horizontal="right" vertical="center" wrapText="1"/>
    </xf>
    <xf numFmtId="168" fontId="55" fillId="3" borderId="16" xfId="1" applyNumberFormat="1" applyFont="1" applyFill="1" applyBorder="1" applyAlignment="1">
      <alignment horizontal="right" vertical="center" wrapText="1"/>
    </xf>
    <xf numFmtId="168" fontId="55" fillId="2" borderId="18" xfId="1" applyNumberFormat="1" applyFont="1" applyFill="1" applyBorder="1" applyAlignment="1">
      <alignment horizontal="right" vertical="center" wrapText="1"/>
    </xf>
    <xf numFmtId="168" fontId="55" fillId="2" borderId="16" xfId="1" applyNumberFormat="1" applyFont="1" applyFill="1" applyBorder="1" applyAlignment="1">
      <alignment horizontal="right" vertical="center" wrapText="1"/>
    </xf>
    <xf numFmtId="168" fontId="55" fillId="2" borderId="13" xfId="1" applyNumberFormat="1" applyFont="1" applyFill="1" applyBorder="1" applyAlignment="1">
      <alignment horizontal="right" vertical="center" wrapText="1"/>
    </xf>
    <xf numFmtId="3" fontId="30" fillId="2" borderId="27" xfId="1" applyNumberFormat="1" applyFont="1" applyFill="1" applyBorder="1" applyAlignment="1">
      <alignment horizontal="right" vertical="center" wrapText="1"/>
    </xf>
    <xf numFmtId="3" fontId="30" fillId="2" borderId="4" xfId="1" applyNumberFormat="1" applyFont="1" applyFill="1" applyBorder="1" applyAlignment="1">
      <alignment horizontal="right" vertical="center" wrapText="1"/>
    </xf>
    <xf numFmtId="3" fontId="30" fillId="2" borderId="33" xfId="1" applyNumberFormat="1" applyFont="1" applyFill="1" applyBorder="1" applyAlignment="1">
      <alignment horizontal="right" vertical="center" wrapText="1"/>
    </xf>
    <xf numFmtId="168" fontId="30" fillId="0" borderId="10" xfId="280" applyNumberFormat="1" applyFont="1" applyFill="1" applyBorder="1" applyAlignment="1">
      <alignment horizontal="right" vertical="center" wrapText="1"/>
    </xf>
    <xf numFmtId="168" fontId="30" fillId="3" borderId="10" xfId="280" applyNumberFormat="1" applyFont="1" applyFill="1" applyBorder="1" applyAlignment="1">
      <alignment horizontal="right" vertical="center" wrapText="1"/>
    </xf>
    <xf numFmtId="168" fontId="30" fillId="2" borderId="11" xfId="280" applyNumberFormat="1" applyFont="1" applyFill="1" applyBorder="1" applyAlignment="1">
      <alignment horizontal="right" vertical="center" wrapText="1"/>
    </xf>
    <xf numFmtId="168" fontId="30" fillId="2" borderId="16" xfId="280" applyNumberFormat="1" applyFont="1" applyFill="1" applyBorder="1" applyAlignment="1">
      <alignment horizontal="right" vertical="center" wrapText="1"/>
    </xf>
    <xf numFmtId="168" fontId="30" fillId="0" borderId="16" xfId="1" applyNumberFormat="1" applyFont="1" applyFill="1" applyBorder="1" applyAlignment="1">
      <alignment horizontal="right" vertical="center" wrapText="1" indent="1"/>
    </xf>
    <xf numFmtId="168" fontId="30" fillId="0" borderId="16" xfId="280" applyNumberFormat="1" applyFont="1" applyFill="1" applyBorder="1" applyAlignment="1">
      <alignment horizontal="right" vertical="center" wrapText="1"/>
    </xf>
    <xf numFmtId="168" fontId="30" fillId="3" borderId="16" xfId="280" applyNumberFormat="1" applyFont="1" applyFill="1" applyBorder="1" applyAlignment="1">
      <alignment horizontal="right" vertical="center" wrapText="1"/>
    </xf>
    <xf numFmtId="168" fontId="30" fillId="2" borderId="18" xfId="280" applyNumberFormat="1" applyFont="1" applyFill="1" applyBorder="1" applyAlignment="1">
      <alignment horizontal="right" vertical="center" wrapText="1"/>
    </xf>
    <xf numFmtId="168" fontId="30" fillId="2" borderId="13" xfId="280" applyNumberFormat="1" applyFont="1" applyFill="1" applyBorder="1" applyAlignment="1">
      <alignment horizontal="right" vertical="center" wrapText="1"/>
    </xf>
    <xf numFmtId="168" fontId="30" fillId="0" borderId="17" xfId="1" applyNumberFormat="1" applyFont="1" applyFill="1" applyBorder="1" applyAlignment="1">
      <alignment horizontal="right" vertical="center" wrapText="1" indent="1"/>
    </xf>
    <xf numFmtId="168" fontId="30" fillId="3" borderId="17" xfId="1" applyNumberFormat="1" applyFont="1" applyFill="1" applyBorder="1" applyAlignment="1">
      <alignment horizontal="right" vertical="center" wrapText="1" indent="1"/>
    </xf>
    <xf numFmtId="168" fontId="30" fillId="2" borderId="20" xfId="1" applyNumberFormat="1" applyFont="1" applyFill="1" applyBorder="1" applyAlignment="1">
      <alignment horizontal="right" vertical="center" wrapText="1" indent="1"/>
    </xf>
    <xf numFmtId="168" fontId="30" fillId="2" borderId="17" xfId="1" applyNumberFormat="1" applyFont="1" applyFill="1" applyBorder="1" applyAlignment="1">
      <alignment horizontal="right" vertical="center" wrapText="1" indent="1"/>
    </xf>
    <xf numFmtId="168" fontId="30" fillId="2" borderId="15" xfId="1" applyNumberFormat="1" applyFont="1" applyFill="1" applyBorder="1" applyAlignment="1">
      <alignment horizontal="right" vertical="center" wrapText="1" indent="1"/>
    </xf>
    <xf numFmtId="3" fontId="55" fillId="0" borderId="17" xfId="1" applyNumberFormat="1" applyFont="1" applyBorder="1" applyAlignment="1">
      <alignment horizontal="right" vertical="center" wrapText="1" indent="1"/>
    </xf>
    <xf numFmtId="3" fontId="55" fillId="3" borderId="17" xfId="1" applyNumberFormat="1" applyFont="1" applyFill="1" applyBorder="1" applyAlignment="1">
      <alignment horizontal="right" vertical="center" wrapText="1" indent="1"/>
    </xf>
    <xf numFmtId="3" fontId="55" fillId="2" borderId="20" xfId="1" applyNumberFormat="1" applyFont="1" applyFill="1" applyBorder="1" applyAlignment="1">
      <alignment horizontal="right" vertical="center" wrapText="1" indent="1"/>
    </xf>
    <xf numFmtId="3" fontId="55" fillId="2" borderId="17" xfId="1" applyNumberFormat="1" applyFont="1" applyFill="1" applyBorder="1" applyAlignment="1">
      <alignment horizontal="right" vertical="center" wrapText="1" indent="1"/>
    </xf>
    <xf numFmtId="3" fontId="55" fillId="2" borderId="15" xfId="1" applyNumberFormat="1" applyFont="1" applyFill="1" applyBorder="1" applyAlignment="1">
      <alignment horizontal="right" vertical="center" wrapText="1" indent="1"/>
    </xf>
    <xf numFmtId="3" fontId="30" fillId="0" borderId="17" xfId="1" applyNumberFormat="1" applyFont="1" applyBorder="1" applyAlignment="1">
      <alignment horizontal="right" vertical="center" wrapText="1" indent="1"/>
    </xf>
    <xf numFmtId="3" fontId="30" fillId="3" borderId="17" xfId="1" applyNumberFormat="1" applyFont="1" applyFill="1" applyBorder="1" applyAlignment="1">
      <alignment horizontal="right" vertical="center" wrapText="1" indent="1"/>
    </xf>
    <xf numFmtId="166" fontId="55" fillId="0" borderId="4" xfId="1" applyNumberFormat="1" applyFont="1" applyFill="1" applyBorder="1" applyAlignment="1">
      <alignment horizontal="right" vertical="center" wrapText="1"/>
    </xf>
    <xf numFmtId="166" fontId="55" fillId="3" borderId="4" xfId="1" applyNumberFormat="1" applyFont="1" applyFill="1" applyBorder="1" applyAlignment="1">
      <alignment horizontal="right" vertical="center" wrapText="1"/>
    </xf>
    <xf numFmtId="166" fontId="55" fillId="2" borderId="27" xfId="1" applyNumberFormat="1" applyFont="1" applyFill="1" applyBorder="1" applyAlignment="1">
      <alignment horizontal="right" vertical="center" wrapText="1"/>
    </xf>
    <xf numFmtId="166" fontId="55" fillId="2" borderId="4" xfId="1" applyNumberFormat="1" applyFont="1" applyFill="1" applyBorder="1" applyAlignment="1">
      <alignment horizontal="right" vertical="center" wrapText="1"/>
    </xf>
    <xf numFmtId="166" fontId="55" fillId="2" borderId="33" xfId="1" applyNumberFormat="1" applyFont="1" applyFill="1" applyBorder="1" applyAlignment="1">
      <alignment horizontal="right" vertical="center" wrapText="1"/>
    </xf>
    <xf numFmtId="3" fontId="56" fillId="0" borderId="4" xfId="114" applyNumberFormat="1" applyFont="1" applyBorder="1" applyAlignment="1">
      <alignment horizontal="right" vertical="top"/>
    </xf>
    <xf numFmtId="3" fontId="56" fillId="3" borderId="4" xfId="114" applyNumberFormat="1" applyFont="1" applyFill="1" applyBorder="1" applyAlignment="1">
      <alignment horizontal="right" vertical="top"/>
    </xf>
    <xf numFmtId="3" fontId="56" fillId="0" borderId="4" xfId="115" applyNumberFormat="1" applyFont="1" applyBorder="1" applyAlignment="1">
      <alignment horizontal="right" vertical="top"/>
    </xf>
    <xf numFmtId="3" fontId="56" fillId="2" borderId="27" xfId="114" applyNumberFormat="1" applyFont="1" applyFill="1" applyBorder="1" applyAlignment="1">
      <alignment horizontal="right" vertical="top"/>
    </xf>
    <xf numFmtId="3" fontId="56" fillId="2" borderId="4" xfId="114" applyNumberFormat="1" applyFont="1" applyFill="1" applyBorder="1" applyAlignment="1">
      <alignment horizontal="right" vertical="top"/>
    </xf>
    <xf numFmtId="3" fontId="56" fillId="2" borderId="33" xfId="116" applyNumberFormat="1" applyFont="1" applyFill="1" applyBorder="1" applyAlignment="1">
      <alignment horizontal="right" vertical="top"/>
    </xf>
    <xf numFmtId="3" fontId="56" fillId="4" borderId="4" xfId="114" applyNumberFormat="1" applyFont="1" applyFill="1" applyBorder="1" applyAlignment="1">
      <alignment horizontal="right" vertical="top"/>
    </xf>
    <xf numFmtId="3" fontId="44" fillId="0" borderId="4" xfId="114" applyNumberFormat="1" applyFont="1" applyBorder="1" applyAlignment="1">
      <alignment horizontal="right" vertical="top"/>
    </xf>
    <xf numFmtId="3" fontId="44" fillId="3" borderId="4" xfId="114" applyNumberFormat="1" applyFont="1" applyFill="1" applyBorder="1" applyAlignment="1">
      <alignment horizontal="right" vertical="top"/>
    </xf>
    <xf numFmtId="3" fontId="44" fillId="0" borderId="4" xfId="115" applyNumberFormat="1" applyFont="1" applyBorder="1" applyAlignment="1">
      <alignment horizontal="right" vertical="top"/>
    </xf>
    <xf numFmtId="3" fontId="44" fillId="2" borderId="27" xfId="114" applyNumberFormat="1" applyFont="1" applyFill="1" applyBorder="1" applyAlignment="1">
      <alignment horizontal="right" vertical="top"/>
    </xf>
    <xf numFmtId="3" fontId="44" fillId="2" borderId="4" xfId="114" applyNumberFormat="1" applyFont="1" applyFill="1" applyBorder="1" applyAlignment="1">
      <alignment horizontal="right" vertical="top"/>
    </xf>
    <xf numFmtId="3" fontId="44" fillId="2" borderId="33" xfId="116" applyNumberFormat="1" applyFont="1" applyFill="1" applyBorder="1" applyAlignment="1">
      <alignment horizontal="right" vertical="top"/>
    </xf>
    <xf numFmtId="0" fontId="60" fillId="5" borderId="25" xfId="1" applyFont="1" applyFill="1" applyBorder="1" applyAlignment="1">
      <alignment horizontal="center" vertical="center" wrapText="1"/>
    </xf>
    <xf numFmtId="2" fontId="60" fillId="5" borderId="38" xfId="113" applyNumberFormat="1" applyFont="1" applyFill="1" applyBorder="1" applyAlignment="1">
      <alignment horizontal="center" vertical="center" wrapText="1"/>
    </xf>
    <xf numFmtId="0" fontId="60" fillId="5" borderId="47" xfId="0" applyFont="1" applyFill="1" applyBorder="1" applyAlignment="1">
      <alignment horizontal="center" vertical="center" wrapText="1"/>
    </xf>
    <xf numFmtId="10" fontId="43" fillId="5" borderId="38" xfId="0" applyNumberFormat="1" applyFont="1" applyFill="1" applyBorder="1" applyAlignment="1">
      <alignment horizontal="center" vertical="center" wrapText="1"/>
    </xf>
    <xf numFmtId="0" fontId="43" fillId="5" borderId="47" xfId="0" applyFont="1" applyFill="1" applyBorder="1" applyAlignment="1">
      <alignment horizontal="center" vertical="center" wrapText="1"/>
    </xf>
    <xf numFmtId="3" fontId="56" fillId="0" borderId="4" xfId="141" applyNumberFormat="1" applyFont="1" applyBorder="1" applyAlignment="1">
      <alignment horizontal="right" vertical="top"/>
    </xf>
    <xf numFmtId="3" fontId="56" fillId="3" borderId="4" xfId="141" applyNumberFormat="1" applyFont="1" applyFill="1" applyBorder="1" applyAlignment="1">
      <alignment horizontal="right" vertical="top"/>
    </xf>
    <xf numFmtId="3" fontId="44" fillId="3" borderId="4" xfId="141" applyNumberFormat="1" applyFont="1" applyFill="1" applyBorder="1" applyAlignment="1">
      <alignment horizontal="right" vertical="top"/>
    </xf>
    <xf numFmtId="3" fontId="44" fillId="0" borderId="4" xfId="142" applyNumberFormat="1" applyFont="1" applyBorder="1" applyAlignment="1">
      <alignment horizontal="right" vertical="top"/>
    </xf>
    <xf numFmtId="3" fontId="44" fillId="2" borderId="27" xfId="141" applyNumberFormat="1" applyFont="1" applyFill="1" applyBorder="1" applyAlignment="1">
      <alignment horizontal="right" vertical="top"/>
    </xf>
    <xf numFmtId="3" fontId="44" fillId="2" borderId="4" xfId="141" applyNumberFormat="1" applyFont="1" applyFill="1" applyBorder="1" applyAlignment="1">
      <alignment horizontal="right" vertical="top"/>
    </xf>
    <xf numFmtId="3" fontId="44" fillId="2" borderId="33" xfId="143" applyNumberFormat="1" applyFont="1" applyFill="1" applyBorder="1" applyAlignment="1">
      <alignment horizontal="right" vertical="top"/>
    </xf>
    <xf numFmtId="3" fontId="30" fillId="2" borderId="20" xfId="1" applyNumberFormat="1" applyFont="1" applyFill="1" applyBorder="1" applyAlignment="1">
      <alignment horizontal="right" vertical="center" wrapText="1" indent="1"/>
    </xf>
    <xf numFmtId="3" fontId="30" fillId="2" borderId="17" xfId="1" applyNumberFormat="1" applyFont="1" applyFill="1" applyBorder="1" applyAlignment="1">
      <alignment horizontal="right" vertical="center" wrapText="1" indent="1"/>
    </xf>
    <xf numFmtId="3" fontId="30" fillId="2" borderId="15" xfId="1" applyNumberFormat="1" applyFont="1" applyFill="1" applyBorder="1" applyAlignment="1">
      <alignment horizontal="right" vertical="center" wrapText="1" indent="1"/>
    </xf>
    <xf numFmtId="167" fontId="56" fillId="0" borderId="16" xfId="141" applyNumberFormat="1" applyFont="1" applyBorder="1" applyAlignment="1">
      <alignment horizontal="right" vertical="top"/>
    </xf>
    <xf numFmtId="167" fontId="56" fillId="3" borderId="16" xfId="141" applyNumberFormat="1" applyFont="1" applyFill="1" applyBorder="1" applyAlignment="1">
      <alignment horizontal="right" vertical="top"/>
    </xf>
    <xf numFmtId="3" fontId="44" fillId="0" borderId="4" xfId="141" applyNumberFormat="1" applyFont="1" applyBorder="1" applyAlignment="1">
      <alignment horizontal="right" vertical="top"/>
    </xf>
    <xf numFmtId="3" fontId="55" fillId="0" borderId="20" xfId="0" applyNumberFormat="1" applyFont="1" applyBorder="1" applyAlignment="1">
      <alignment vertical="center" wrapText="1"/>
    </xf>
    <xf numFmtId="3" fontId="55" fillId="3" borderId="17" xfId="0" applyNumberFormat="1" applyFont="1" applyFill="1" applyBorder="1" applyAlignment="1">
      <alignment vertical="center" wrapText="1"/>
    </xf>
    <xf numFmtId="3" fontId="55" fillId="0" borderId="17" xfId="0" applyNumberFormat="1" applyFont="1" applyBorder="1" applyAlignment="1">
      <alignment vertical="center" wrapText="1"/>
    </xf>
    <xf numFmtId="3" fontId="55" fillId="3" borderId="15" xfId="0" applyNumberFormat="1" applyFont="1" applyFill="1" applyBorder="1" applyAlignment="1">
      <alignment vertical="center" wrapText="1"/>
    </xf>
    <xf numFmtId="3" fontId="55" fillId="2" borderId="20" xfId="0" applyNumberFormat="1" applyFont="1" applyFill="1" applyBorder="1" applyAlignment="1">
      <alignment vertical="center" wrapText="1"/>
    </xf>
    <xf numFmtId="3" fontId="55" fillId="2" borderId="17" xfId="0" applyNumberFormat="1" applyFont="1" applyFill="1" applyBorder="1" applyAlignment="1">
      <alignment vertical="center" wrapText="1"/>
    </xf>
    <xf numFmtId="3" fontId="55" fillId="2" borderId="15" xfId="0" applyNumberFormat="1" applyFont="1" applyFill="1" applyBorder="1" applyAlignment="1">
      <alignment vertical="center" wrapText="1"/>
    </xf>
    <xf numFmtId="165" fontId="60" fillId="5" borderId="38" xfId="113" applyNumberFormat="1" applyFont="1" applyFill="1" applyBorder="1" applyAlignment="1">
      <alignment horizontal="center" vertical="center" wrapText="1"/>
    </xf>
    <xf numFmtId="3" fontId="55" fillId="2" borderId="33" xfId="0" applyNumberFormat="1" applyFont="1" applyFill="1" applyBorder="1" applyAlignment="1">
      <alignment horizontal="right" vertical="center" wrapText="1"/>
    </xf>
    <xf numFmtId="3" fontId="59" fillId="0" borderId="4" xfId="0" applyNumberFormat="1" applyFont="1" applyBorder="1" applyAlignment="1">
      <alignment vertical="center" wrapText="1"/>
    </xf>
    <xf numFmtId="3" fontId="59" fillId="3" borderId="4" xfId="0" applyNumberFormat="1" applyFont="1" applyFill="1" applyBorder="1" applyAlignment="1">
      <alignment vertical="center" wrapText="1"/>
    </xf>
    <xf numFmtId="3" fontId="59" fillId="2" borderId="27" xfId="0" applyNumberFormat="1" applyFont="1" applyFill="1" applyBorder="1" applyAlignment="1">
      <alignment vertical="center" wrapText="1"/>
    </xf>
    <xf numFmtId="3" fontId="59" fillId="2" borderId="4" xfId="0" applyNumberFormat="1" applyFont="1" applyFill="1" applyBorder="1" applyAlignment="1">
      <alignment vertical="center"/>
    </xf>
    <xf numFmtId="3" fontId="59" fillId="2" borderId="33" xfId="0" applyNumberFormat="1" applyFont="1" applyFill="1" applyBorder="1" applyAlignment="1">
      <alignment vertical="center"/>
    </xf>
    <xf numFmtId="3" fontId="55" fillId="0" borderId="0" xfId="1" applyNumberFormat="1" applyFont="1" applyBorder="1" applyAlignment="1">
      <alignment vertical="center" wrapText="1"/>
    </xf>
    <xf numFmtId="3" fontId="55" fillId="3" borderId="0" xfId="1" applyNumberFormat="1" applyFont="1" applyFill="1" applyBorder="1" applyAlignment="1">
      <alignment vertical="center" wrapText="1"/>
    </xf>
    <xf numFmtId="3" fontId="55" fillId="3" borderId="9" xfId="1" applyNumberFormat="1" applyFont="1" applyFill="1" applyBorder="1" applyAlignment="1">
      <alignment vertical="center" wrapText="1"/>
    </xf>
    <xf numFmtId="3" fontId="55" fillId="0" borderId="17" xfId="1" applyNumberFormat="1" applyFont="1" applyBorder="1" applyAlignment="1">
      <alignment vertical="center" wrapText="1"/>
    </xf>
    <xf numFmtId="3" fontId="55" fillId="3" borderId="17" xfId="1" applyNumberFormat="1" applyFont="1" applyFill="1" applyBorder="1" applyAlignment="1">
      <alignment vertical="center" wrapText="1"/>
    </xf>
    <xf numFmtId="3" fontId="55" fillId="3" borderId="15" xfId="1" applyNumberFormat="1" applyFont="1" applyFill="1" applyBorder="1" applyAlignment="1">
      <alignment vertical="center" wrapText="1"/>
    </xf>
    <xf numFmtId="3" fontId="55" fillId="2" borderId="20" xfId="1" applyNumberFormat="1" applyFont="1" applyFill="1" applyBorder="1" applyAlignment="1">
      <alignment vertical="center" wrapText="1"/>
    </xf>
    <xf numFmtId="3" fontId="55" fillId="2" borderId="17" xfId="1" applyNumberFormat="1" applyFont="1" applyFill="1" applyBorder="1" applyAlignment="1">
      <alignment vertical="center" wrapText="1"/>
    </xf>
    <xf numFmtId="3" fontId="55" fillId="2" borderId="15" xfId="1" applyNumberFormat="1" applyFont="1" applyFill="1" applyBorder="1" applyAlignment="1">
      <alignment vertical="center" wrapText="1"/>
    </xf>
    <xf numFmtId="3" fontId="55" fillId="3" borderId="0" xfId="1" applyNumberFormat="1" applyFont="1" applyFill="1" applyBorder="1" applyAlignment="1">
      <alignment horizontal="right" vertical="center" wrapText="1"/>
    </xf>
    <xf numFmtId="168" fontId="55" fillId="0" borderId="4" xfId="294" applyNumberFormat="1" applyFont="1" applyFill="1" applyBorder="1" applyAlignment="1">
      <alignment horizontal="right" vertical="center" wrapText="1"/>
    </xf>
    <xf numFmtId="3" fontId="55" fillId="0" borderId="0" xfId="1" applyNumberFormat="1" applyFont="1" applyBorder="1" applyAlignment="1">
      <alignment horizontal="right" vertical="center" wrapText="1"/>
    </xf>
    <xf numFmtId="168" fontId="55" fillId="0" borderId="16" xfId="294" applyNumberFormat="1" applyFont="1" applyFill="1" applyBorder="1" applyAlignment="1">
      <alignment horizontal="right" vertical="center" wrapText="1"/>
    </xf>
    <xf numFmtId="0" fontId="60" fillId="5" borderId="25" xfId="284" applyFont="1" applyFill="1" applyBorder="1" applyAlignment="1">
      <alignment horizontal="center" vertical="center"/>
    </xf>
    <xf numFmtId="0" fontId="60" fillId="5" borderId="47" xfId="284" applyFont="1" applyFill="1" applyBorder="1" applyAlignment="1">
      <alignment horizontal="center" vertical="center"/>
    </xf>
    <xf numFmtId="0" fontId="60" fillId="5" borderId="48" xfId="284" applyFont="1" applyFill="1" applyBorder="1" applyAlignment="1">
      <alignment horizontal="center" vertical="center"/>
    </xf>
    <xf numFmtId="168" fontId="55" fillId="3" borderId="8" xfId="113" applyNumberFormat="1" applyFont="1" applyFill="1" applyBorder="1" applyAlignment="1">
      <alignment horizontal="right" vertical="center" wrapText="1"/>
    </xf>
    <xf numFmtId="0" fontId="55" fillId="3" borderId="22" xfId="1" applyFont="1" applyFill="1" applyBorder="1" applyAlignment="1">
      <alignment horizontal="left" vertical="center"/>
    </xf>
    <xf numFmtId="0" fontId="55" fillId="4" borderId="22" xfId="1" applyFont="1" applyFill="1" applyBorder="1" applyAlignment="1">
      <alignment horizontal="left" vertical="center"/>
    </xf>
    <xf numFmtId="0" fontId="55" fillId="4" borderId="22" xfId="1" applyFont="1" applyFill="1" applyBorder="1" applyAlignment="1">
      <alignment horizontal="left" vertical="center" wrapText="1"/>
    </xf>
    <xf numFmtId="3" fontId="59" fillId="0" borderId="8" xfId="1" applyNumberFormat="1" applyFont="1" applyBorder="1" applyAlignment="1">
      <alignment horizontal="right" vertical="center" wrapText="1"/>
    </xf>
    <xf numFmtId="3" fontId="59" fillId="3" borderId="8" xfId="1" applyNumberFormat="1" applyFont="1" applyFill="1" applyBorder="1" applyAlignment="1">
      <alignment horizontal="right" vertical="center" wrapText="1"/>
    </xf>
    <xf numFmtId="3" fontId="59" fillId="4" borderId="8" xfId="1" applyNumberFormat="1" applyFont="1" applyFill="1" applyBorder="1" applyAlignment="1">
      <alignment horizontal="right" vertical="center" wrapText="1"/>
    </xf>
    <xf numFmtId="3" fontId="53" fillId="2" borderId="26" xfId="1" applyNumberFormat="1" applyFont="1" applyFill="1" applyBorder="1"/>
    <xf numFmtId="3" fontId="53" fillId="2" borderId="8" xfId="1" applyNumberFormat="1" applyFont="1" applyFill="1" applyBorder="1"/>
    <xf numFmtId="3" fontId="59" fillId="2" borderId="28" xfId="1" applyNumberFormat="1" applyFont="1" applyFill="1" applyBorder="1"/>
    <xf numFmtId="168" fontId="30" fillId="3" borderId="8" xfId="113" applyNumberFormat="1" applyFont="1" applyFill="1" applyBorder="1" applyAlignment="1">
      <alignment horizontal="right" vertical="center" wrapText="1"/>
    </xf>
    <xf numFmtId="168" fontId="30" fillId="2" borderId="26" xfId="113" applyNumberFormat="1" applyFont="1" applyFill="1" applyBorder="1" applyAlignment="1">
      <alignment horizontal="right" vertical="center" wrapText="1"/>
    </xf>
    <xf numFmtId="168" fontId="30" fillId="2" borderId="8" xfId="113" applyNumberFormat="1" applyFont="1" applyFill="1" applyBorder="1" applyAlignment="1">
      <alignment horizontal="right" vertical="center" wrapText="1"/>
    </xf>
    <xf numFmtId="168" fontId="30" fillId="2" borderId="28" xfId="113" applyNumberFormat="1" applyFont="1" applyFill="1" applyBorder="1" applyAlignment="1">
      <alignment horizontal="right" vertical="center" wrapText="1"/>
    </xf>
    <xf numFmtId="3" fontId="55" fillId="0" borderId="20" xfId="0" applyNumberFormat="1" applyFont="1" applyBorder="1" applyAlignment="1">
      <alignment horizontal="right" vertical="center" wrapText="1"/>
    </xf>
    <xf numFmtId="3" fontId="55" fillId="3" borderId="17" xfId="0" applyNumberFormat="1" applyFont="1" applyFill="1" applyBorder="1" applyAlignment="1">
      <alignment horizontal="right" vertical="center" wrapText="1"/>
    </xf>
    <xf numFmtId="3" fontId="55" fillId="0" borderId="17" xfId="0" applyNumberFormat="1" applyFont="1" applyBorder="1" applyAlignment="1">
      <alignment horizontal="right" vertical="center" wrapText="1"/>
    </xf>
    <xf numFmtId="3" fontId="55" fillId="2" borderId="20" xfId="0" applyNumberFormat="1" applyFont="1" applyFill="1" applyBorder="1" applyAlignment="1">
      <alignment horizontal="right" vertical="center" wrapText="1"/>
    </xf>
    <xf numFmtId="3" fontId="55" fillId="2" borderId="17" xfId="0" applyNumberFormat="1" applyFont="1" applyFill="1" applyBorder="1" applyAlignment="1">
      <alignment horizontal="right" vertical="center" wrapText="1"/>
    </xf>
    <xf numFmtId="3" fontId="55" fillId="2" borderId="15" xfId="0" applyNumberFormat="1" applyFont="1" applyFill="1" applyBorder="1" applyAlignment="1">
      <alignment horizontal="right" vertical="center" wrapText="1"/>
    </xf>
    <xf numFmtId="168" fontId="55" fillId="0" borderId="16" xfId="113" applyNumberFormat="1" applyFont="1" applyFill="1" applyBorder="1" applyAlignment="1">
      <alignment horizontal="right" vertical="center" wrapText="1"/>
    </xf>
    <xf numFmtId="168" fontId="55" fillId="2" borderId="18" xfId="113" applyNumberFormat="1" applyFont="1" applyFill="1" applyBorder="1" applyAlignment="1">
      <alignment horizontal="right" vertical="center" wrapText="1"/>
    </xf>
    <xf numFmtId="168" fontId="55" fillId="2" borderId="16" xfId="113" applyNumberFormat="1" applyFont="1" applyFill="1" applyBorder="1" applyAlignment="1">
      <alignment horizontal="right" vertical="center" wrapText="1"/>
    </xf>
    <xf numFmtId="168" fontId="55" fillId="2" borderId="13" xfId="113" applyNumberFormat="1" applyFont="1" applyFill="1" applyBorder="1" applyAlignment="1">
      <alignment horizontal="right" vertical="center" wrapText="1"/>
    </xf>
    <xf numFmtId="3" fontId="59" fillId="0" borderId="4" xfId="0" applyNumberFormat="1" applyFont="1" applyBorder="1" applyAlignment="1">
      <alignment horizontal="right" vertical="center" wrapText="1"/>
    </xf>
    <xf numFmtId="3" fontId="59" fillId="3" borderId="4" xfId="0" applyNumberFormat="1" applyFont="1" applyFill="1" applyBorder="1" applyAlignment="1">
      <alignment horizontal="right" vertical="center" wrapText="1"/>
    </xf>
    <xf numFmtId="3" fontId="59" fillId="4" borderId="4" xfId="0" applyNumberFormat="1" applyFont="1" applyFill="1" applyBorder="1" applyAlignment="1">
      <alignment horizontal="right" vertical="center" wrapText="1"/>
    </xf>
    <xf numFmtId="0" fontId="55" fillId="0" borderId="22" xfId="0" applyFont="1" applyBorder="1" applyAlignment="1">
      <alignment vertical="center"/>
    </xf>
    <xf numFmtId="0" fontId="55" fillId="3" borderId="22" xfId="0" applyFont="1" applyFill="1" applyBorder="1" applyAlignment="1">
      <alignment vertical="center" wrapText="1"/>
    </xf>
    <xf numFmtId="0" fontId="55" fillId="4" borderId="22" xfId="0" applyFont="1" applyFill="1" applyBorder="1" applyAlignment="1">
      <alignment vertical="center"/>
    </xf>
    <xf numFmtId="0" fontId="55" fillId="3" borderId="22" xfId="0" applyFont="1" applyFill="1" applyBorder="1" applyAlignment="1">
      <alignment vertical="center"/>
    </xf>
    <xf numFmtId="0" fontId="55" fillId="4" borderId="22" xfId="0" applyFont="1" applyFill="1" applyBorder="1" applyAlignment="1">
      <alignment vertical="center" wrapText="1"/>
    </xf>
    <xf numFmtId="0" fontId="55" fillId="2" borderId="21" xfId="0" applyFont="1" applyFill="1" applyBorder="1" applyAlignment="1">
      <alignment vertical="center"/>
    </xf>
    <xf numFmtId="0" fontId="55" fillId="2" borderId="22" xfId="0" applyFont="1" applyFill="1" applyBorder="1" applyAlignment="1">
      <alignment vertical="center"/>
    </xf>
    <xf numFmtId="0" fontId="55" fillId="2" borderId="23" xfId="0" applyFont="1" applyFill="1" applyBorder="1" applyAlignment="1">
      <alignment vertical="center"/>
    </xf>
    <xf numFmtId="3" fontId="53" fillId="4" borderId="4" xfId="1" applyNumberFormat="1" applyFont="1" applyFill="1" applyBorder="1"/>
    <xf numFmtId="3" fontId="59" fillId="2" borderId="27" xfId="0" applyNumberFormat="1" applyFont="1" applyFill="1" applyBorder="1" applyAlignment="1">
      <alignment horizontal="right" vertical="center" wrapText="1"/>
    </xf>
    <xf numFmtId="3" fontId="59" fillId="2" borderId="4" xfId="0" applyNumberFormat="1" applyFont="1" applyFill="1" applyBorder="1" applyAlignment="1">
      <alignment horizontal="right" vertical="center"/>
    </xf>
    <xf numFmtId="3" fontId="59" fillId="2" borderId="33" xfId="0" applyNumberFormat="1" applyFont="1" applyFill="1" applyBorder="1" applyAlignment="1">
      <alignment horizontal="right" vertical="center"/>
    </xf>
    <xf numFmtId="3" fontId="59" fillId="0" borderId="4" xfId="1" applyNumberFormat="1" applyFont="1" applyBorder="1" applyAlignment="1">
      <alignment horizontal="right" vertical="center" wrapText="1"/>
    </xf>
    <xf numFmtId="3" fontId="59" fillId="3" borderId="4" xfId="1" applyNumberFormat="1" applyFont="1" applyFill="1" applyBorder="1" applyAlignment="1">
      <alignment horizontal="right" vertical="center" wrapText="1"/>
    </xf>
    <xf numFmtId="3" fontId="59" fillId="4" borderId="4" xfId="1" applyNumberFormat="1" applyFont="1" applyFill="1" applyBorder="1" applyAlignment="1">
      <alignment horizontal="right" vertical="center" wrapText="1"/>
    </xf>
    <xf numFmtId="0" fontId="55" fillId="0" borderId="22" xfId="1" applyFont="1" applyBorder="1" applyAlignment="1">
      <alignment vertical="center"/>
    </xf>
    <xf numFmtId="0" fontId="55" fillId="3" borderId="22" xfId="1" applyFont="1" applyFill="1" applyBorder="1" applyAlignment="1">
      <alignment vertical="center" wrapText="1"/>
    </xf>
    <xf numFmtId="0" fontId="55" fillId="4" borderId="22" xfId="1" applyFont="1" applyFill="1" applyBorder="1" applyAlignment="1">
      <alignment vertical="center"/>
    </xf>
    <xf numFmtId="0" fontId="55" fillId="3" borderId="22" xfId="1" applyFont="1" applyFill="1" applyBorder="1" applyAlignment="1">
      <alignment vertical="center"/>
    </xf>
    <xf numFmtId="0" fontId="55" fillId="4" borderId="22" xfId="1" applyFont="1" applyFill="1" applyBorder="1" applyAlignment="1">
      <alignment vertical="center" wrapText="1"/>
    </xf>
    <xf numFmtId="0" fontId="55" fillId="2" borderId="21" xfId="1" applyFont="1" applyFill="1" applyBorder="1" applyAlignment="1">
      <alignment vertical="center"/>
    </xf>
    <xf numFmtId="0" fontId="55" fillId="2" borderId="22" xfId="1" applyFont="1" applyFill="1" applyBorder="1" applyAlignment="1">
      <alignment vertical="center"/>
    </xf>
    <xf numFmtId="0" fontId="55" fillId="2" borderId="23" xfId="1" applyFont="1" applyFill="1" applyBorder="1" applyAlignment="1">
      <alignment vertical="center"/>
    </xf>
    <xf numFmtId="3" fontId="53" fillId="4" borderId="33" xfId="1" applyNumberFormat="1" applyFont="1" applyFill="1" applyBorder="1"/>
    <xf numFmtId="0" fontId="55" fillId="4" borderId="22" xfId="0" applyFont="1" applyFill="1" applyBorder="1" applyAlignment="1">
      <alignment horizontal="left" vertical="center"/>
    </xf>
    <xf numFmtId="0" fontId="55" fillId="4" borderId="23" xfId="0" applyFont="1" applyFill="1" applyBorder="1" applyAlignment="1">
      <alignment horizontal="left" vertical="center" wrapText="1"/>
    </xf>
    <xf numFmtId="0" fontId="55" fillId="4" borderId="22" xfId="0" applyFont="1" applyFill="1" applyBorder="1" applyAlignment="1">
      <alignment horizontal="left" vertical="center" wrapText="1"/>
    </xf>
    <xf numFmtId="168" fontId="55" fillId="3" borderId="28" xfId="113" applyNumberFormat="1" applyFont="1" applyFill="1" applyBorder="1" applyAlignment="1">
      <alignment vertical="center" wrapText="1"/>
    </xf>
    <xf numFmtId="3" fontId="55" fillId="0" borderId="20" xfId="0" applyNumberFormat="1" applyFont="1" applyFill="1" applyBorder="1" applyAlignment="1">
      <alignment vertical="center" wrapText="1"/>
    </xf>
    <xf numFmtId="3" fontId="55" fillId="0" borderId="17" xfId="0" applyNumberFormat="1" applyFont="1" applyFill="1" applyBorder="1" applyAlignment="1">
      <alignment vertical="center" wrapText="1"/>
    </xf>
    <xf numFmtId="3" fontId="55" fillId="2" borderId="36" xfId="0" applyNumberFormat="1" applyFont="1" applyFill="1" applyBorder="1" applyAlignment="1">
      <alignment horizontal="right" vertical="center" wrapText="1"/>
    </xf>
    <xf numFmtId="3" fontId="55" fillId="2" borderId="35" xfId="0" applyNumberFormat="1" applyFont="1" applyFill="1" applyBorder="1" applyAlignment="1">
      <alignment horizontal="right" vertical="center" wrapText="1"/>
    </xf>
    <xf numFmtId="3" fontId="55" fillId="2" borderId="36" xfId="5" applyNumberFormat="1" applyFont="1" applyFill="1" applyBorder="1" applyAlignment="1">
      <alignment horizontal="right" vertical="center" wrapText="1"/>
    </xf>
    <xf numFmtId="168" fontId="55" fillId="2" borderId="11" xfId="0" applyNumberFormat="1" applyFont="1" applyFill="1" applyBorder="1" applyAlignment="1">
      <alignment horizontal="right" vertical="center" wrapText="1"/>
    </xf>
    <xf numFmtId="167" fontId="55" fillId="2" borderId="18" xfId="0" applyNumberFormat="1" applyFont="1" applyFill="1" applyBorder="1" applyAlignment="1">
      <alignment horizontal="right" vertical="center" wrapText="1"/>
    </xf>
    <xf numFmtId="167" fontId="55" fillId="2" borderId="10" xfId="0" applyNumberFormat="1" applyFont="1" applyFill="1" applyBorder="1" applyAlignment="1">
      <alignment horizontal="right" vertical="center" wrapText="1"/>
    </xf>
    <xf numFmtId="167" fontId="53" fillId="0" borderId="8" xfId="257" applyNumberFormat="1" applyFont="1" applyBorder="1" applyAlignment="1">
      <alignment horizontal="right" vertical="center"/>
    </xf>
    <xf numFmtId="167" fontId="53" fillId="3" borderId="4" xfId="257" applyNumberFormat="1" applyFont="1" applyFill="1" applyBorder="1" applyAlignment="1">
      <alignment horizontal="right" vertical="center"/>
    </xf>
    <xf numFmtId="167" fontId="53" fillId="0" borderId="4" xfId="257" applyNumberFormat="1" applyFont="1" applyBorder="1" applyAlignment="1">
      <alignment horizontal="right" vertical="center"/>
    </xf>
    <xf numFmtId="167" fontId="53" fillId="3" borderId="33" xfId="257" applyNumberFormat="1" applyFont="1" applyFill="1" applyBorder="1" applyAlignment="1">
      <alignment horizontal="right" vertical="center"/>
    </xf>
    <xf numFmtId="167" fontId="53" fillId="2" borderId="4" xfId="257" applyNumberFormat="1" applyFont="1" applyFill="1" applyBorder="1" applyAlignment="1">
      <alignment horizontal="right" vertical="center"/>
    </xf>
    <xf numFmtId="167" fontId="53" fillId="2" borderId="33" xfId="257" applyNumberFormat="1" applyFont="1" applyFill="1" applyBorder="1" applyAlignment="1">
      <alignment horizontal="right" vertical="center"/>
    </xf>
    <xf numFmtId="3" fontId="53" fillId="0" borderId="4" xfId="257" applyNumberFormat="1" applyFont="1" applyBorder="1" applyAlignment="1">
      <alignment horizontal="right" vertical="center"/>
    </xf>
    <xf numFmtId="3" fontId="53" fillId="3" borderId="33" xfId="257" applyNumberFormat="1" applyFont="1" applyFill="1" applyBorder="1" applyAlignment="1">
      <alignment horizontal="right" vertical="center"/>
    </xf>
    <xf numFmtId="3" fontId="53" fillId="2" borderId="27" xfId="257" applyNumberFormat="1" applyFont="1" applyFill="1" applyBorder="1" applyAlignment="1">
      <alignment horizontal="right" vertical="center"/>
    </xf>
    <xf numFmtId="3" fontId="53" fillId="2" borderId="4" xfId="257" applyNumberFormat="1" applyFont="1" applyFill="1" applyBorder="1" applyAlignment="1">
      <alignment horizontal="right" vertical="center"/>
    </xf>
    <xf numFmtId="3" fontId="53" fillId="2" borderId="33" xfId="257" applyNumberFormat="1" applyFont="1" applyFill="1" applyBorder="1" applyAlignment="1">
      <alignment horizontal="right" vertical="center"/>
    </xf>
    <xf numFmtId="3" fontId="53" fillId="3" borderId="17" xfId="257" applyNumberFormat="1" applyFont="1" applyFill="1" applyBorder="1" applyAlignment="1">
      <alignment horizontal="right" vertical="center"/>
    </xf>
    <xf numFmtId="0" fontId="60" fillId="5" borderId="47" xfId="257" applyFont="1" applyFill="1" applyBorder="1" applyAlignment="1">
      <alignment horizontal="center" vertical="center" wrapText="1"/>
    </xf>
    <xf numFmtId="3" fontId="53" fillId="0" borderId="0" xfId="257" applyNumberFormat="1" applyFont="1" applyBorder="1" applyAlignment="1">
      <alignment horizontal="right" vertical="center"/>
    </xf>
    <xf numFmtId="165" fontId="60" fillId="5" borderId="38" xfId="258" applyNumberFormat="1" applyFont="1" applyFill="1" applyBorder="1" applyAlignment="1">
      <alignment horizontal="center" vertical="center" wrapText="1"/>
    </xf>
    <xf numFmtId="167" fontId="53" fillId="3" borderId="16" xfId="257" applyNumberFormat="1" applyFont="1" applyFill="1" applyBorder="1" applyAlignment="1">
      <alignment horizontal="right" vertical="center"/>
    </xf>
    <xf numFmtId="167" fontId="53" fillId="3" borderId="13" xfId="257" applyNumberFormat="1" applyFont="1" applyFill="1" applyBorder="1" applyAlignment="1">
      <alignment horizontal="right" vertical="center"/>
    </xf>
    <xf numFmtId="167" fontId="53" fillId="2" borderId="18" xfId="257" applyNumberFormat="1" applyFont="1" applyFill="1" applyBorder="1" applyAlignment="1">
      <alignment horizontal="right" vertical="center"/>
    </xf>
    <xf numFmtId="167" fontId="53" fillId="2" borderId="16" xfId="257" applyNumberFormat="1" applyFont="1" applyFill="1" applyBorder="1" applyAlignment="1">
      <alignment horizontal="right" vertical="center"/>
    </xf>
    <xf numFmtId="167" fontId="53" fillId="2" borderId="13" xfId="257" applyNumberFormat="1" applyFont="1" applyFill="1" applyBorder="1" applyAlignment="1">
      <alignment horizontal="right" vertical="center"/>
    </xf>
    <xf numFmtId="3" fontId="55" fillId="3" borderId="15" xfId="1" applyNumberFormat="1" applyFont="1" applyFill="1" applyBorder="1" applyAlignment="1">
      <alignment horizontal="right" vertical="center" wrapText="1"/>
    </xf>
    <xf numFmtId="0" fontId="60" fillId="5" borderId="39" xfId="257" applyFont="1" applyFill="1" applyBorder="1" applyAlignment="1">
      <alignment horizontal="center" vertical="center" wrapText="1"/>
    </xf>
    <xf numFmtId="3" fontId="56" fillId="0" borderId="22" xfId="114" applyNumberFormat="1" applyFont="1" applyBorder="1" applyAlignment="1">
      <alignment horizontal="right" vertical="top"/>
    </xf>
    <xf numFmtId="3" fontId="56" fillId="3" borderId="22" xfId="114" applyNumberFormat="1" applyFont="1" applyFill="1" applyBorder="1" applyAlignment="1">
      <alignment horizontal="right" vertical="top"/>
    </xf>
    <xf numFmtId="3" fontId="56" fillId="0" borderId="22" xfId="115" applyNumberFormat="1" applyFont="1" applyBorder="1" applyAlignment="1">
      <alignment horizontal="right" vertical="top"/>
    </xf>
    <xf numFmtId="3" fontId="56" fillId="2" borderId="21" xfId="114" applyNumberFormat="1" applyFont="1" applyFill="1" applyBorder="1" applyAlignment="1">
      <alignment horizontal="right" vertical="top"/>
    </xf>
    <xf numFmtId="3" fontId="56" fillId="2" borderId="22" xfId="114" applyNumberFormat="1" applyFont="1" applyFill="1" applyBorder="1" applyAlignment="1">
      <alignment horizontal="right" vertical="top"/>
    </xf>
    <xf numFmtId="3" fontId="56" fillId="2" borderId="23" xfId="116" applyNumberFormat="1" applyFont="1" applyFill="1" applyBorder="1" applyAlignment="1">
      <alignment horizontal="right" vertical="top"/>
    </xf>
    <xf numFmtId="0" fontId="43" fillId="5" borderId="39" xfId="1" applyFont="1" applyFill="1" applyBorder="1" applyAlignment="1">
      <alignment horizontal="center" vertical="center"/>
    </xf>
    <xf numFmtId="3" fontId="44" fillId="0" borderId="22" xfId="114" applyNumberFormat="1" applyFont="1" applyBorder="1" applyAlignment="1">
      <alignment horizontal="right" vertical="top"/>
    </xf>
    <xf numFmtId="167" fontId="34" fillId="0" borderId="8" xfId="1" applyNumberFormat="1" applyFont="1" applyBorder="1"/>
    <xf numFmtId="3" fontId="44" fillId="3" borderId="22" xfId="114" applyNumberFormat="1" applyFont="1" applyFill="1" applyBorder="1" applyAlignment="1">
      <alignment horizontal="right" vertical="top"/>
    </xf>
    <xf numFmtId="167" fontId="34" fillId="3" borderId="8" xfId="1" applyNumberFormat="1" applyFont="1" applyFill="1" applyBorder="1"/>
    <xf numFmtId="3" fontId="44" fillId="0" borderId="22" xfId="115" applyNumberFormat="1" applyFont="1" applyBorder="1" applyAlignment="1">
      <alignment horizontal="right" vertical="top"/>
    </xf>
    <xf numFmtId="3" fontId="44" fillId="2" borderId="21" xfId="114" applyNumberFormat="1" applyFont="1" applyFill="1" applyBorder="1" applyAlignment="1">
      <alignment horizontal="right" vertical="top"/>
    </xf>
    <xf numFmtId="167" fontId="34" fillId="2" borderId="26" xfId="1" applyNumberFormat="1" applyFont="1" applyFill="1" applyBorder="1"/>
    <xf numFmtId="3" fontId="44" fillId="2" borderId="22" xfId="114" applyNumberFormat="1" applyFont="1" applyFill="1" applyBorder="1" applyAlignment="1">
      <alignment horizontal="right" vertical="top"/>
    </xf>
    <xf numFmtId="167" fontId="34" fillId="2" borderId="8" xfId="1" applyNumberFormat="1" applyFont="1" applyFill="1" applyBorder="1"/>
    <xf numFmtId="3" fontId="44" fillId="2" borderId="23" xfId="116" applyNumberFormat="1" applyFont="1" applyFill="1" applyBorder="1" applyAlignment="1">
      <alignment horizontal="right" vertical="top"/>
    </xf>
    <xf numFmtId="167" fontId="34" fillId="2" borderId="28" xfId="1" applyNumberFormat="1" applyFont="1" applyFill="1" applyBorder="1"/>
    <xf numFmtId="3" fontId="44" fillId="0" borderId="22" xfId="141" applyNumberFormat="1" applyFont="1" applyBorder="1" applyAlignment="1">
      <alignment horizontal="right" vertical="top"/>
    </xf>
    <xf numFmtId="167" fontId="44" fillId="0" borderId="8" xfId="141" applyNumberFormat="1" applyFont="1" applyBorder="1" applyAlignment="1">
      <alignment horizontal="right" vertical="top"/>
    </xf>
    <xf numFmtId="3" fontId="44" fillId="3" borderId="22" xfId="141" applyNumberFormat="1" applyFont="1" applyFill="1" applyBorder="1" applyAlignment="1">
      <alignment horizontal="right" vertical="top"/>
    </xf>
    <xf numFmtId="167" fontId="44" fillId="3" borderId="8" xfId="141" applyNumberFormat="1" applyFont="1" applyFill="1" applyBorder="1" applyAlignment="1">
      <alignment horizontal="right" vertical="top"/>
    </xf>
    <xf numFmtId="3" fontId="44" fillId="0" borderId="22" xfId="142" applyNumberFormat="1" applyFont="1" applyBorder="1" applyAlignment="1">
      <alignment horizontal="right" vertical="top"/>
    </xf>
    <xf numFmtId="3" fontId="44" fillId="2" borderId="21" xfId="141" applyNumberFormat="1" applyFont="1" applyFill="1" applyBorder="1" applyAlignment="1">
      <alignment horizontal="right" vertical="top"/>
    </xf>
    <xf numFmtId="167" fontId="44" fillId="2" borderId="26" xfId="141" applyNumberFormat="1" applyFont="1" applyFill="1" applyBorder="1" applyAlignment="1">
      <alignment horizontal="right" vertical="top"/>
    </xf>
    <xf numFmtId="3" fontId="44" fillId="2" borderId="22" xfId="141" applyNumberFormat="1" applyFont="1" applyFill="1" applyBorder="1" applyAlignment="1">
      <alignment horizontal="right" vertical="top"/>
    </xf>
    <xf numFmtId="167" fontId="44" fillId="2" borderId="8" xfId="141" applyNumberFormat="1" applyFont="1" applyFill="1" applyBorder="1" applyAlignment="1">
      <alignment horizontal="right" vertical="top"/>
    </xf>
    <xf numFmtId="3" fontId="44" fillId="2" borderId="23" xfId="143" applyNumberFormat="1" applyFont="1" applyFill="1" applyBorder="1" applyAlignment="1">
      <alignment horizontal="right" vertical="top"/>
    </xf>
    <xf numFmtId="167" fontId="44" fillId="2" borderId="28" xfId="141" applyNumberFormat="1" applyFont="1" applyFill="1" applyBorder="1" applyAlignment="1">
      <alignment horizontal="right" vertical="top"/>
    </xf>
    <xf numFmtId="0" fontId="59" fillId="3" borderId="4" xfId="0" applyFont="1" applyFill="1" applyBorder="1" applyAlignment="1">
      <alignment horizontal="right"/>
    </xf>
    <xf numFmtId="0" fontId="59" fillId="3" borderId="4" xfId="0" applyNumberFormat="1" applyFont="1" applyFill="1" applyBorder="1" applyAlignment="1" applyProtection="1">
      <alignment horizontal="right"/>
    </xf>
    <xf numFmtId="0" fontId="55" fillId="3" borderId="8" xfId="575" applyFont="1" applyFill="1" applyBorder="1" applyAlignment="1">
      <alignment vertical="center" wrapText="1"/>
    </xf>
    <xf numFmtId="0" fontId="7" fillId="3" borderId="4" xfId="0" applyFont="1" applyFill="1" applyBorder="1"/>
    <xf numFmtId="0" fontId="59" fillId="2" borderId="8" xfId="0" applyNumberFormat="1" applyFont="1" applyFill="1" applyBorder="1" applyAlignment="1" applyProtection="1">
      <alignment horizontal="left"/>
    </xf>
    <xf numFmtId="169" fontId="53" fillId="2" borderId="8" xfId="0" applyNumberFormat="1" applyFont="1" applyFill="1" applyBorder="1" applyAlignment="1" applyProtection="1">
      <alignment horizontal="right"/>
    </xf>
    <xf numFmtId="0" fontId="53" fillId="2" borderId="8" xfId="0" applyNumberFormat="1" applyFont="1" applyFill="1" applyBorder="1"/>
    <xf numFmtId="0" fontId="59" fillId="2" borderId="51" xfId="0" applyNumberFormat="1" applyFont="1" applyFill="1" applyBorder="1" applyAlignment="1" applyProtection="1">
      <alignment horizontal="left"/>
    </xf>
    <xf numFmtId="1" fontId="53" fillId="2" borderId="51" xfId="0" applyNumberFormat="1" applyFont="1" applyFill="1" applyBorder="1" applyAlignment="1" applyProtection="1">
      <alignment horizontal="right"/>
    </xf>
    <xf numFmtId="0" fontId="53" fillId="2" borderId="51" xfId="0" applyNumberFormat="1" applyFont="1" applyFill="1" applyBorder="1"/>
    <xf numFmtId="0" fontId="59" fillId="2" borderId="55" xfId="0" applyNumberFormat="1" applyFont="1" applyFill="1" applyBorder="1" applyAlignment="1" applyProtection="1">
      <alignment horizontal="left"/>
    </xf>
    <xf numFmtId="169" fontId="53" fillId="2" borderId="55" xfId="0" applyNumberFormat="1" applyFont="1" applyFill="1" applyBorder="1" applyAlignment="1" applyProtection="1">
      <alignment horizontal="right"/>
    </xf>
    <xf numFmtId="0" fontId="53" fillId="2" borderId="55" xfId="0" applyNumberFormat="1" applyFont="1" applyFill="1" applyBorder="1"/>
    <xf numFmtId="0" fontId="76" fillId="0" borderId="0" xfId="1" applyFont="1"/>
    <xf numFmtId="0" fontId="76" fillId="0" borderId="0" xfId="536" applyFont="1"/>
    <xf numFmtId="0" fontId="76" fillId="0" borderId="0" xfId="0" applyFont="1"/>
    <xf numFmtId="0" fontId="76" fillId="0" borderId="0" xfId="257" applyFont="1"/>
    <xf numFmtId="165" fontId="76" fillId="0" borderId="0" xfId="258" applyNumberFormat="1" applyFont="1"/>
    <xf numFmtId="10" fontId="76" fillId="0" borderId="0" xfId="0" applyNumberFormat="1" applyFont="1"/>
    <xf numFmtId="165" fontId="76" fillId="0" borderId="0" xfId="113" applyNumberFormat="1" applyFont="1"/>
    <xf numFmtId="3" fontId="76" fillId="0" borderId="0" xfId="1" applyNumberFormat="1" applyFont="1"/>
    <xf numFmtId="3" fontId="76" fillId="0" borderId="0" xfId="0" applyNumberFormat="1" applyFont="1" applyAlignment="1">
      <alignment vertical="center" wrapText="1"/>
    </xf>
    <xf numFmtId="2" fontId="76" fillId="0" borderId="0" xfId="0" applyNumberFormat="1" applyFont="1" applyAlignment="1">
      <alignment vertical="center" wrapText="1"/>
    </xf>
    <xf numFmtId="0" fontId="76" fillId="0" borderId="0" xfId="0" applyFont="1" applyAlignment="1">
      <alignment vertical="center" wrapText="1"/>
    </xf>
    <xf numFmtId="2" fontId="76" fillId="0" borderId="0" xfId="1" applyNumberFormat="1" applyFont="1"/>
    <xf numFmtId="0" fontId="76" fillId="0" borderId="0" xfId="1" applyFont="1" applyFill="1" applyBorder="1"/>
    <xf numFmtId="0" fontId="76" fillId="0" borderId="0" xfId="280" applyFont="1"/>
    <xf numFmtId="0" fontId="64" fillId="6" borderId="6" xfId="281" applyFont="1" applyFill="1" applyBorder="1" applyAlignment="1">
      <alignment horizontal="center" vertical="center" wrapText="1"/>
    </xf>
    <xf numFmtId="0" fontId="64" fillId="6" borderId="52" xfId="281" applyFont="1" applyFill="1" applyBorder="1" applyAlignment="1">
      <alignment horizontal="center" vertical="center" wrapText="1"/>
    </xf>
    <xf numFmtId="0" fontId="64" fillId="6" borderId="40" xfId="281" applyFont="1" applyFill="1" applyBorder="1" applyAlignment="1">
      <alignment horizontal="center" vertical="center" wrapText="1"/>
    </xf>
    <xf numFmtId="0" fontId="63" fillId="0" borderId="0" xfId="576" applyFont="1" applyAlignment="1">
      <alignment vertical="top"/>
    </xf>
    <xf numFmtId="10" fontId="76" fillId="0" borderId="0" xfId="1" applyNumberFormat="1" applyFont="1"/>
    <xf numFmtId="0" fontId="6" fillId="0" borderId="0" xfId="1" applyFont="1"/>
    <xf numFmtId="10" fontId="6" fillId="0" borderId="0" xfId="1" applyNumberFormat="1" applyFont="1"/>
    <xf numFmtId="3" fontId="55" fillId="0" borderId="8" xfId="1" applyNumberFormat="1" applyFont="1" applyBorder="1" applyAlignment="1">
      <alignment horizontal="right" vertical="center" wrapText="1"/>
    </xf>
    <xf numFmtId="3" fontId="55" fillId="0" borderId="10" xfId="1" applyNumberFormat="1" applyFont="1" applyBorder="1" applyAlignment="1">
      <alignment horizontal="right" vertical="center" wrapText="1"/>
    </xf>
    <xf numFmtId="3" fontId="55" fillId="3" borderId="8" xfId="1" applyNumberFormat="1" applyFont="1" applyFill="1" applyBorder="1" applyAlignment="1">
      <alignment horizontal="right" vertical="center" wrapText="1"/>
    </xf>
    <xf numFmtId="3" fontId="55" fillId="3" borderId="10" xfId="1" applyNumberFormat="1" applyFont="1" applyFill="1" applyBorder="1" applyAlignment="1">
      <alignment horizontal="right" vertical="center" wrapText="1"/>
    </xf>
    <xf numFmtId="0" fontId="55" fillId="2" borderId="35" xfId="1" applyFont="1" applyFill="1" applyBorder="1" applyAlignment="1">
      <alignment vertical="center" wrapText="1"/>
    </xf>
    <xf numFmtId="3" fontId="55" fillId="2" borderId="43" xfId="1" applyNumberFormat="1" applyFont="1" applyFill="1" applyBorder="1" applyAlignment="1">
      <alignment horizontal="right" vertical="center" wrapText="1"/>
    </xf>
    <xf numFmtId="3" fontId="55" fillId="2" borderId="37" xfId="1" applyNumberFormat="1" applyFont="1" applyFill="1" applyBorder="1" applyAlignment="1">
      <alignment horizontal="right" vertical="center" wrapText="1"/>
    </xf>
    <xf numFmtId="3" fontId="55" fillId="2" borderId="46" xfId="1" applyNumberFormat="1" applyFont="1" applyFill="1" applyBorder="1" applyAlignment="1">
      <alignment horizontal="right" vertical="center" wrapText="1"/>
    </xf>
    <xf numFmtId="0" fontId="81" fillId="0" borderId="0" xfId="576" applyFont="1" applyAlignment="1">
      <alignment vertical="top"/>
    </xf>
    <xf numFmtId="10" fontId="28" fillId="0" borderId="0" xfId="1" applyNumberFormat="1"/>
    <xf numFmtId="3" fontId="82" fillId="0" borderId="42" xfId="281" applyNumberFormat="1" applyFont="1" applyFill="1" applyBorder="1" applyAlignment="1">
      <alignment horizontal="right" vertical="center" wrapText="1"/>
    </xf>
    <xf numFmtId="0" fontId="6" fillId="0" borderId="0" xfId="0" applyFont="1"/>
    <xf numFmtId="10" fontId="6" fillId="0" borderId="0" xfId="0" applyNumberFormat="1" applyFont="1"/>
    <xf numFmtId="2" fontId="60" fillId="5" borderId="25" xfId="281" applyNumberFormat="1" applyFont="1" applyFill="1" applyBorder="1" applyAlignment="1">
      <alignment horizontal="center" vertical="center" wrapText="1"/>
    </xf>
    <xf numFmtId="3" fontId="55" fillId="0" borderId="22" xfId="1" applyNumberFormat="1" applyFont="1" applyBorder="1" applyAlignment="1">
      <alignment horizontal="right" vertical="center" wrapText="1"/>
    </xf>
    <xf numFmtId="0" fontId="64" fillId="6" borderId="41" xfId="281" applyFont="1" applyFill="1" applyBorder="1" applyAlignment="1">
      <alignment horizontal="center" vertical="center" wrapText="1"/>
    </xf>
    <xf numFmtId="3" fontId="55" fillId="2" borderId="36" xfId="1" applyNumberFormat="1" applyFont="1" applyFill="1" applyBorder="1" applyAlignment="1">
      <alignment horizontal="right" vertical="center" wrapText="1"/>
    </xf>
    <xf numFmtId="3" fontId="55" fillId="2" borderId="35" xfId="1" applyNumberFormat="1" applyFont="1" applyFill="1" applyBorder="1" applyAlignment="1">
      <alignment horizontal="right" vertical="center" wrapText="1"/>
    </xf>
    <xf numFmtId="3" fontId="55" fillId="2" borderId="35" xfId="5" applyNumberFormat="1" applyFont="1" applyFill="1" applyBorder="1" applyAlignment="1">
      <alignment horizontal="right" vertical="center" wrapText="1"/>
    </xf>
    <xf numFmtId="3" fontId="55" fillId="2" borderId="61" xfId="5" applyNumberFormat="1" applyFont="1" applyFill="1" applyBorder="1" applyAlignment="1">
      <alignment horizontal="right" vertical="center" wrapText="1"/>
    </xf>
    <xf numFmtId="3" fontId="55" fillId="2" borderId="61" xfId="1" applyNumberFormat="1" applyFont="1" applyFill="1" applyBorder="1" applyAlignment="1">
      <alignment horizontal="right" vertical="center" wrapText="1"/>
    </xf>
    <xf numFmtId="0" fontId="28" fillId="0" borderId="2" xfId="1" applyBorder="1"/>
    <xf numFmtId="0" fontId="7" fillId="0" borderId="0" xfId="0" applyFont="1"/>
    <xf numFmtId="0" fontId="7" fillId="0" borderId="0" xfId="0" applyFont="1"/>
    <xf numFmtId="0" fontId="60" fillId="5" borderId="47" xfId="0" applyFont="1" applyFill="1" applyBorder="1" applyAlignment="1">
      <alignment horizontal="center" vertical="center" wrapText="1"/>
    </xf>
    <xf numFmtId="0" fontId="60" fillId="5" borderId="39" xfId="1" applyFont="1" applyFill="1" applyBorder="1" applyAlignment="1">
      <alignment horizontal="center" vertical="center"/>
    </xf>
    <xf numFmtId="0" fontId="60" fillId="5" borderId="47" xfId="1" applyFont="1" applyFill="1" applyBorder="1" applyAlignment="1">
      <alignment horizontal="center" vertical="center"/>
    </xf>
    <xf numFmtId="0" fontId="64" fillId="5" borderId="47" xfId="280" applyFont="1" applyFill="1" applyBorder="1" applyAlignment="1">
      <alignment horizontal="center" vertical="center" wrapText="1"/>
    </xf>
    <xf numFmtId="2" fontId="64" fillId="5" borderId="38" xfId="280" applyNumberFormat="1" applyFont="1" applyFill="1" applyBorder="1" applyAlignment="1">
      <alignment horizontal="center" vertical="center" wrapText="1"/>
    </xf>
    <xf numFmtId="3" fontId="64" fillId="5" borderId="47" xfId="280" applyNumberFormat="1" applyFont="1" applyFill="1" applyBorder="1" applyAlignment="1">
      <alignment horizontal="center" vertical="center" wrapText="1"/>
    </xf>
    <xf numFmtId="0" fontId="88" fillId="0" borderId="0" xfId="0" applyFont="1"/>
    <xf numFmtId="0" fontId="87" fillId="0" borderId="0" xfId="279" applyFont="1"/>
    <xf numFmtId="0" fontId="87" fillId="0" borderId="0" xfId="279" applyFont="1" applyFill="1" applyBorder="1" applyAlignment="1"/>
    <xf numFmtId="0" fontId="0" fillId="0" borderId="0" xfId="0"/>
    <xf numFmtId="0" fontId="52" fillId="0" borderId="0" xfId="0" applyFont="1"/>
    <xf numFmtId="0" fontId="86" fillId="0" borderId="0" xfId="0" applyFont="1"/>
    <xf numFmtId="0" fontId="5" fillId="0" borderId="0" xfId="0" applyFont="1"/>
    <xf numFmtId="0" fontId="5" fillId="0" borderId="0" xfId="0" applyFont="1" applyAlignment="1"/>
    <xf numFmtId="0" fontId="4" fillId="0" borderId="0" xfId="0" applyFont="1"/>
    <xf numFmtId="0" fontId="57" fillId="0" borderId="0" xfId="0" applyFont="1" applyFill="1" applyBorder="1" applyAlignment="1">
      <alignment vertical="center" wrapText="1"/>
    </xf>
    <xf numFmtId="0" fontId="64" fillId="0" borderId="0" xfId="1" applyFont="1" applyFill="1" applyBorder="1" applyAlignment="1">
      <alignment vertical="center" wrapText="1"/>
    </xf>
    <xf numFmtId="0" fontId="57" fillId="0" borderId="0" xfId="0" applyFont="1" applyAlignment="1">
      <alignment vertical="center" wrapText="1"/>
    </xf>
    <xf numFmtId="0" fontId="52" fillId="0" borderId="0" xfId="0" applyFont="1" applyAlignment="1">
      <alignment vertical="center" wrapText="1"/>
    </xf>
    <xf numFmtId="10" fontId="64" fillId="5" borderId="38" xfId="0" applyNumberFormat="1" applyFont="1" applyFill="1" applyBorder="1" applyAlignment="1">
      <alignment horizontal="center" vertical="center" wrapText="1"/>
    </xf>
    <xf numFmtId="0" fontId="87" fillId="0" borderId="0" xfId="279" applyFont="1"/>
    <xf numFmtId="0" fontId="2" fillId="0" borderId="0" xfId="0" applyFont="1"/>
    <xf numFmtId="0" fontId="90" fillId="0" borderId="0" xfId="279" applyFont="1" applyAlignment="1">
      <alignment vertical="top"/>
    </xf>
    <xf numFmtId="0" fontId="5" fillId="7" borderId="0" xfId="696" applyNumberFormat="1" applyFont="1" applyFill="1" applyAlignment="1">
      <alignment vertical="center" wrapText="1"/>
    </xf>
    <xf numFmtId="0" fontId="87" fillId="0" borderId="0" xfId="279" applyFont="1" applyFill="1" applyBorder="1" applyAlignment="1"/>
    <xf numFmtId="0" fontId="87" fillId="0" borderId="0" xfId="279" applyFont="1"/>
    <xf numFmtId="0" fontId="87" fillId="0" borderId="0" xfId="279" applyFont="1" applyFill="1" applyBorder="1" applyAlignment="1">
      <alignment horizontal="left" vertical="center" wrapText="1"/>
    </xf>
    <xf numFmtId="0" fontId="87" fillId="0" borderId="0" xfId="279" applyFont="1" applyBorder="1" applyAlignment="1">
      <alignment horizontal="left" vertical="center"/>
    </xf>
    <xf numFmtId="0" fontId="87" fillId="0" borderId="0" xfId="279" applyFont="1" applyBorder="1" applyAlignment="1">
      <alignment horizontal="left" vertical="center" wrapText="1"/>
    </xf>
    <xf numFmtId="0" fontId="87" fillId="0" borderId="0" xfId="279" applyFont="1" applyBorder="1" applyAlignment="1">
      <alignment vertical="center" wrapText="1"/>
    </xf>
    <xf numFmtId="0" fontId="87" fillId="0" borderId="0" xfId="279" applyFont="1" applyBorder="1" applyAlignment="1"/>
    <xf numFmtId="0" fontId="87" fillId="0" borderId="0" xfId="279" applyFont="1" applyBorder="1" applyAlignment="1">
      <alignment horizontal="left" wrapText="1"/>
    </xf>
    <xf numFmtId="0" fontId="87" fillId="0" borderId="0" xfId="279" applyFont="1" applyAlignment="1">
      <alignment horizontal="left" wrapText="1"/>
    </xf>
    <xf numFmtId="0" fontId="87" fillId="0" borderId="0" xfId="279" applyFont="1" applyAlignment="1">
      <alignment horizontal="left" vertical="center"/>
    </xf>
    <xf numFmtId="0" fontId="87" fillId="0" borderId="0" xfId="279" applyFont="1" applyFill="1" applyBorder="1" applyAlignment="1">
      <alignment horizontal="left" vertical="center"/>
    </xf>
    <xf numFmtId="0" fontId="3" fillId="0" borderId="0" xfId="0" applyFont="1" applyAlignment="1">
      <alignment horizontal="left" wrapText="1"/>
    </xf>
    <xf numFmtId="0" fontId="87" fillId="0" borderId="0" xfId="279" applyFont="1" applyAlignment="1">
      <alignment horizontal="left" vertical="top" wrapText="1"/>
    </xf>
    <xf numFmtId="0" fontId="87" fillId="0" borderId="0" xfId="279" applyFont="1" applyAlignment="1">
      <alignment horizontal="left" vertical="center" wrapText="1"/>
    </xf>
    <xf numFmtId="0" fontId="54" fillId="5" borderId="0" xfId="0" applyFont="1" applyFill="1" applyAlignment="1">
      <alignment horizontal="center"/>
    </xf>
    <xf numFmtId="0" fontId="64" fillId="6" borderId="52" xfId="1" applyFont="1" applyFill="1" applyBorder="1" applyAlignment="1">
      <alignment horizontal="center" vertical="center" wrapText="1"/>
    </xf>
    <xf numFmtId="0" fontId="64" fillId="6" borderId="48" xfId="1" applyFont="1" applyFill="1" applyBorder="1" applyAlignment="1">
      <alignment horizontal="center" vertical="center" wrapText="1"/>
    </xf>
    <xf numFmtId="0" fontId="58" fillId="0" borderId="0" xfId="1" applyFont="1" applyFill="1" applyBorder="1" applyAlignment="1">
      <alignment horizontal="left" vertical="center" wrapText="1"/>
    </xf>
    <xf numFmtId="0" fontId="57" fillId="0" borderId="0" xfId="0" applyFont="1" applyFill="1" applyBorder="1" applyAlignment="1">
      <alignment vertical="center" wrapText="1"/>
    </xf>
    <xf numFmtId="0" fontId="64" fillId="0" borderId="65" xfId="1" applyFont="1" applyFill="1" applyBorder="1" applyAlignment="1">
      <alignment vertical="center" wrapText="1"/>
    </xf>
    <xf numFmtId="0" fontId="68" fillId="0" borderId="12" xfId="1" applyFont="1" applyBorder="1"/>
    <xf numFmtId="0" fontId="68" fillId="0" borderId="12" xfId="1" applyFont="1" applyBorder="1" applyAlignment="1"/>
    <xf numFmtId="0" fontId="57" fillId="0" borderId="0" xfId="0" applyFont="1" applyAlignment="1">
      <alignment vertical="center" wrapText="1"/>
    </xf>
    <xf numFmtId="0" fontId="68" fillId="0" borderId="12" xfId="1" applyFont="1" applyBorder="1" applyAlignment="1">
      <alignment horizontal="left"/>
    </xf>
    <xf numFmtId="0" fontId="64" fillId="6" borderId="40" xfId="1" applyFont="1" applyFill="1" applyBorder="1" applyAlignment="1">
      <alignment horizontal="center" vertical="center" wrapText="1"/>
    </xf>
    <xf numFmtId="0" fontId="64" fillId="6" borderId="38" xfId="1" applyFont="1" applyFill="1" applyBorder="1" applyAlignment="1">
      <alignment horizontal="center" vertical="center" wrapText="1"/>
    </xf>
    <xf numFmtId="0" fontId="64" fillId="6" borderId="3" xfId="0" applyFont="1" applyFill="1" applyBorder="1" applyAlignment="1">
      <alignment horizontal="center" vertical="center" wrapText="1"/>
    </xf>
    <xf numFmtId="0" fontId="64" fillId="6" borderId="41" xfId="0" applyFont="1" applyFill="1" applyBorder="1" applyAlignment="1">
      <alignment horizontal="center" vertical="center" wrapText="1"/>
    </xf>
    <xf numFmtId="0" fontId="64" fillId="6" borderId="52" xfId="0" applyFont="1" applyFill="1" applyBorder="1" applyAlignment="1">
      <alignment horizontal="center" vertical="center" wrapText="1"/>
    </xf>
    <xf numFmtId="0" fontId="64" fillId="6" borderId="40" xfId="0" applyFont="1" applyFill="1" applyBorder="1" applyAlignment="1">
      <alignment horizontal="center" vertical="center" wrapText="1"/>
    </xf>
    <xf numFmtId="0" fontId="64" fillId="6" borderId="6" xfId="0" applyFont="1" applyFill="1" applyBorder="1" applyAlignment="1">
      <alignment horizontal="center" vertical="center" wrapText="1"/>
    </xf>
    <xf numFmtId="0" fontId="60" fillId="5" borderId="47" xfId="0" applyFont="1" applyFill="1" applyBorder="1" applyAlignment="1">
      <alignment horizontal="center" vertical="center" wrapText="1"/>
    </xf>
    <xf numFmtId="0" fontId="60" fillId="5" borderId="48" xfId="0" applyFont="1" applyFill="1" applyBorder="1" applyAlignment="1">
      <alignment horizontal="center" vertical="center" wrapText="1"/>
    </xf>
    <xf numFmtId="0" fontId="64" fillId="0" borderId="65" xfId="1" applyFont="1" applyFill="1" applyBorder="1" applyAlignment="1"/>
    <xf numFmtId="0" fontId="66" fillId="0" borderId="0" xfId="1" applyFont="1" applyFill="1" applyBorder="1" applyAlignment="1">
      <alignment horizontal="left" wrapText="1"/>
    </xf>
    <xf numFmtId="0" fontId="67" fillId="0" borderId="0" xfId="1" applyFont="1" applyBorder="1" applyAlignment="1">
      <alignment horizontal="left" vertical="center" wrapText="1"/>
    </xf>
    <xf numFmtId="0" fontId="67" fillId="0" borderId="0" xfId="0" applyFont="1" applyBorder="1" applyAlignment="1">
      <alignment horizontal="left" vertical="center" wrapText="1"/>
    </xf>
    <xf numFmtId="0" fontId="66" fillId="0" borderId="0" xfId="1" applyFont="1" applyFill="1" applyBorder="1" applyAlignment="1">
      <alignment horizontal="left" vertical="top" wrapText="1"/>
    </xf>
    <xf numFmtId="0" fontId="67" fillId="0" borderId="0" xfId="0" applyFont="1" applyAlignment="1">
      <alignment horizontal="left" vertical="center" wrapText="1"/>
    </xf>
    <xf numFmtId="0" fontId="64" fillId="0" borderId="65" xfId="1" applyFont="1" applyBorder="1"/>
    <xf numFmtId="0" fontId="67" fillId="0" borderId="0" xfId="0" applyFont="1" applyAlignment="1">
      <alignment horizontal="left" wrapText="1"/>
    </xf>
    <xf numFmtId="0" fontId="64" fillId="6" borderId="24" xfId="0" applyFont="1" applyFill="1" applyBorder="1" applyAlignment="1">
      <alignment horizontal="center" vertical="center" wrapText="1"/>
    </xf>
    <xf numFmtId="0" fontId="64" fillId="6" borderId="53" xfId="0" applyFont="1" applyFill="1" applyBorder="1" applyAlignment="1">
      <alignment horizontal="center" vertical="center" wrapText="1"/>
    </xf>
    <xf numFmtId="0" fontId="64" fillId="5" borderId="6" xfId="280" applyFont="1" applyFill="1" applyBorder="1" applyAlignment="1">
      <alignment horizontal="center" vertical="center" wrapText="1"/>
    </xf>
    <xf numFmtId="0" fontId="64" fillId="5" borderId="47" xfId="280" applyFont="1" applyFill="1" applyBorder="1" applyAlignment="1">
      <alignment horizontal="center" vertical="center" wrapText="1"/>
    </xf>
    <xf numFmtId="10" fontId="64" fillId="5" borderId="52" xfId="280" applyNumberFormat="1" applyFont="1" applyFill="1" applyBorder="1" applyAlignment="1">
      <alignment horizontal="center" vertical="center" wrapText="1"/>
    </xf>
    <xf numFmtId="10" fontId="64" fillId="5" borderId="48" xfId="280" applyNumberFormat="1" applyFont="1" applyFill="1" applyBorder="1" applyAlignment="1">
      <alignment horizontal="center" vertical="center" wrapText="1"/>
    </xf>
    <xf numFmtId="2" fontId="64" fillId="6" borderId="40" xfId="280" applyNumberFormat="1" applyFont="1" applyFill="1" applyBorder="1" applyAlignment="1">
      <alignment horizontal="center" vertical="center" wrapText="1"/>
    </xf>
    <xf numFmtId="2" fontId="64" fillId="6" borderId="38" xfId="280" applyNumberFormat="1" applyFont="1" applyFill="1" applyBorder="1" applyAlignment="1">
      <alignment horizontal="center" vertical="center" wrapText="1"/>
    </xf>
    <xf numFmtId="0" fontId="64" fillId="6" borderId="6" xfId="280" applyFont="1" applyFill="1" applyBorder="1" applyAlignment="1">
      <alignment horizontal="center" vertical="center" wrapText="1"/>
    </xf>
    <xf numFmtId="0" fontId="64" fillId="6" borderId="52" xfId="280" applyFont="1" applyFill="1" applyBorder="1" applyAlignment="1">
      <alignment horizontal="center" vertical="center" wrapText="1"/>
    </xf>
    <xf numFmtId="0" fontId="64" fillId="6" borderId="40" xfId="280" applyFont="1" applyFill="1" applyBorder="1" applyAlignment="1">
      <alignment horizontal="center" vertical="center" wrapText="1"/>
    </xf>
    <xf numFmtId="0" fontId="64" fillId="6" borderId="7" xfId="280" applyFont="1" applyFill="1" applyBorder="1" applyAlignment="1">
      <alignment horizontal="center" vertical="center" wrapText="1"/>
    </xf>
    <xf numFmtId="0" fontId="64" fillId="6" borderId="41" xfId="280" applyFont="1" applyFill="1" applyBorder="1" applyAlignment="1">
      <alignment horizontal="center" vertical="center" wrapText="1"/>
    </xf>
    <xf numFmtId="2" fontId="64" fillId="5" borderId="24" xfId="280" applyNumberFormat="1" applyFont="1" applyFill="1" applyBorder="1" applyAlignment="1">
      <alignment horizontal="center" vertical="center" wrapText="1"/>
    </xf>
    <xf numFmtId="0" fontId="54" fillId="5" borderId="0" xfId="280" applyFont="1" applyFill="1" applyBorder="1" applyAlignment="1">
      <alignment horizontal="center"/>
    </xf>
    <xf numFmtId="0" fontId="40" fillId="5" borderId="0" xfId="280" applyFont="1" applyFill="1" applyBorder="1" applyAlignment="1">
      <alignment horizontal="center"/>
    </xf>
    <xf numFmtId="2" fontId="64" fillId="6" borderId="24" xfId="280" applyNumberFormat="1" applyFont="1" applyFill="1" applyBorder="1" applyAlignment="1">
      <alignment horizontal="center" vertical="center" wrapText="1"/>
    </xf>
    <xf numFmtId="2" fontId="64" fillId="6" borderId="25" xfId="280" applyNumberFormat="1" applyFont="1" applyFill="1" applyBorder="1" applyAlignment="1">
      <alignment horizontal="center" vertical="center" wrapText="1"/>
    </xf>
    <xf numFmtId="0" fontId="64" fillId="5" borderId="52" xfId="280" applyFont="1" applyFill="1" applyBorder="1" applyAlignment="1">
      <alignment horizontal="center" vertical="center" wrapText="1"/>
    </xf>
    <xf numFmtId="0" fontId="64" fillId="5" borderId="48" xfId="280" applyFont="1" applyFill="1" applyBorder="1" applyAlignment="1">
      <alignment horizontal="center" vertical="center" wrapText="1"/>
    </xf>
    <xf numFmtId="0" fontId="64" fillId="6" borderId="38" xfId="280" applyFont="1" applyFill="1" applyBorder="1" applyAlignment="1">
      <alignment horizontal="center" vertical="center" wrapText="1"/>
    </xf>
    <xf numFmtId="0" fontId="64" fillId="0" borderId="65" xfId="1" applyFont="1" applyFill="1" applyBorder="1" applyAlignment="1">
      <alignment horizontal="left"/>
    </xf>
    <xf numFmtId="0" fontId="68" fillId="0" borderId="12" xfId="1" applyFont="1" applyBorder="1" applyAlignment="1">
      <alignment horizontal="left" vertical="center"/>
    </xf>
    <xf numFmtId="0" fontId="67" fillId="0" borderId="0" xfId="1" applyFont="1" applyAlignment="1">
      <alignment horizontal="left" vertical="center"/>
    </xf>
    <xf numFmtId="0" fontId="57" fillId="0" borderId="0" xfId="280" applyFont="1" applyFill="1" applyBorder="1" applyAlignment="1">
      <alignment horizontal="left" vertical="center"/>
    </xf>
    <xf numFmtId="0" fontId="64" fillId="5" borderId="39" xfId="280" applyFont="1" applyFill="1" applyBorder="1" applyAlignment="1">
      <alignment horizontal="center" vertical="center" wrapText="1"/>
    </xf>
    <xf numFmtId="2" fontId="64" fillId="5" borderId="40" xfId="280" applyNumberFormat="1" applyFont="1" applyFill="1" applyBorder="1" applyAlignment="1">
      <alignment horizontal="center" vertical="center" wrapText="1"/>
    </xf>
    <xf numFmtId="2" fontId="64" fillId="5" borderId="38" xfId="280" applyNumberFormat="1" applyFont="1" applyFill="1" applyBorder="1" applyAlignment="1">
      <alignment horizontal="center" vertical="center" wrapText="1"/>
    </xf>
    <xf numFmtId="0" fontId="64" fillId="6" borderId="53" xfId="280" applyFont="1" applyFill="1" applyBorder="1" applyAlignment="1">
      <alignment horizontal="center" vertical="center" wrapText="1"/>
    </xf>
    <xf numFmtId="0" fontId="57" fillId="0" borderId="0" xfId="0" applyFont="1" applyAlignment="1">
      <alignment horizontal="left" vertical="center" wrapText="1"/>
    </xf>
    <xf numFmtId="0" fontId="64" fillId="6" borderId="24" xfId="1" applyFont="1" applyFill="1" applyBorder="1" applyAlignment="1">
      <alignment horizontal="center" vertical="center" wrapText="1"/>
    </xf>
    <xf numFmtId="0" fontId="64" fillId="0" borderId="65" xfId="1" applyFont="1" applyBorder="1" applyAlignment="1">
      <alignment horizontal="left"/>
    </xf>
    <xf numFmtId="0" fontId="64" fillId="6" borderId="6" xfId="1" applyFont="1" applyFill="1" applyBorder="1" applyAlignment="1">
      <alignment horizontal="center" vertical="center" wrapText="1"/>
    </xf>
    <xf numFmtId="3" fontId="64" fillId="6" borderId="41" xfId="0" applyNumberFormat="1" applyFont="1" applyFill="1" applyBorder="1" applyAlignment="1">
      <alignment horizontal="center" vertical="center" wrapText="1"/>
    </xf>
    <xf numFmtId="3" fontId="64" fillId="6" borderId="52" xfId="0" applyNumberFormat="1" applyFont="1" applyFill="1" applyBorder="1" applyAlignment="1">
      <alignment horizontal="center" vertical="center" wrapText="1"/>
    </xf>
    <xf numFmtId="3" fontId="64" fillId="6" borderId="6" xfId="0" applyNumberFormat="1" applyFont="1" applyFill="1" applyBorder="1" applyAlignment="1">
      <alignment horizontal="center" vertical="center" wrapText="1"/>
    </xf>
    <xf numFmtId="0" fontId="40" fillId="5" borderId="0" xfId="0" applyFont="1" applyFill="1" applyAlignment="1">
      <alignment horizontal="center"/>
    </xf>
    <xf numFmtId="0" fontId="0" fillId="5" borderId="0" xfId="0" applyFill="1"/>
    <xf numFmtId="0" fontId="64" fillId="6" borderId="41" xfId="1" applyFont="1" applyFill="1" applyBorder="1" applyAlignment="1">
      <alignment horizontal="center" vertical="center" wrapText="1"/>
    </xf>
    <xf numFmtId="0" fontId="64" fillId="6" borderId="40" xfId="1" applyFont="1" applyFill="1" applyBorder="1" applyAlignment="1">
      <alignment horizontal="center" vertical="center"/>
    </xf>
    <xf numFmtId="0" fontId="64" fillId="6" borderId="40" xfId="0" applyFont="1" applyFill="1" applyBorder="1" applyAlignment="1">
      <alignment horizontal="center" vertical="center"/>
    </xf>
    <xf numFmtId="0" fontId="64" fillId="6" borderId="38" xfId="0" applyFont="1" applyFill="1" applyBorder="1" applyAlignment="1">
      <alignment horizontal="center" vertical="center"/>
    </xf>
    <xf numFmtId="3" fontId="64" fillId="6" borderId="6" xfId="1" applyNumberFormat="1" applyFont="1" applyFill="1" applyBorder="1" applyAlignment="1">
      <alignment horizontal="center" vertical="center"/>
    </xf>
    <xf numFmtId="0" fontId="64" fillId="6" borderId="52" xfId="0" applyFont="1" applyFill="1" applyBorder="1" applyAlignment="1">
      <alignment horizontal="center" vertical="center"/>
    </xf>
    <xf numFmtId="0" fontId="41" fillId="6" borderId="52" xfId="0" applyFont="1" applyFill="1" applyBorder="1" applyAlignment="1">
      <alignment horizontal="center" vertical="center"/>
    </xf>
    <xf numFmtId="0" fontId="64" fillId="6" borderId="38" xfId="0" applyFont="1" applyFill="1" applyBorder="1" applyAlignment="1">
      <alignment horizontal="center" vertical="center" wrapText="1"/>
    </xf>
    <xf numFmtId="0" fontId="69" fillId="0" borderId="0" xfId="1" applyFont="1" applyAlignment="1">
      <alignment horizontal="left" vertical="center" wrapText="1"/>
    </xf>
    <xf numFmtId="0" fontId="67" fillId="0" borderId="0" xfId="1" applyFont="1" applyAlignment="1">
      <alignment horizontal="left" vertical="center" wrapText="1"/>
    </xf>
    <xf numFmtId="0" fontId="64" fillId="0" borderId="0" xfId="0" applyFont="1" applyBorder="1" applyAlignment="1">
      <alignment horizontal="left" vertical="center"/>
    </xf>
    <xf numFmtId="0" fontId="67" fillId="0" borderId="12" xfId="0" applyFont="1" applyBorder="1" applyAlignment="1">
      <alignment horizontal="left" vertical="center"/>
    </xf>
    <xf numFmtId="0" fontId="58" fillId="0" borderId="0" xfId="0" applyFont="1" applyAlignment="1">
      <alignment horizontal="left" vertical="center" wrapText="1"/>
    </xf>
    <xf numFmtId="0" fontId="64" fillId="6" borderId="6" xfId="1" applyFont="1" applyFill="1" applyBorder="1" applyAlignment="1">
      <alignment horizontal="center" vertical="center"/>
    </xf>
    <xf numFmtId="0" fontId="75" fillId="0" borderId="0" xfId="256" applyFont="1" applyBorder="1" applyAlignment="1">
      <alignment horizontal="left" vertical="center" wrapText="1"/>
    </xf>
    <xf numFmtId="0" fontId="57" fillId="0" borderId="0" xfId="0" applyFont="1" applyAlignment="1">
      <alignment horizontal="left" wrapText="1"/>
    </xf>
    <xf numFmtId="0" fontId="7" fillId="0" borderId="0" xfId="0" applyFont="1"/>
    <xf numFmtId="0" fontId="64" fillId="6" borderId="52" xfId="0" applyFont="1" applyFill="1" applyBorder="1"/>
    <xf numFmtId="0" fontId="64" fillId="6" borderId="52" xfId="0" applyFont="1" applyFill="1" applyBorder="1" applyAlignment="1">
      <alignment horizontal="center"/>
    </xf>
    <xf numFmtId="0" fontId="60" fillId="5" borderId="39" xfId="0" applyFont="1" applyFill="1" applyBorder="1" applyAlignment="1">
      <alignment horizontal="center" vertical="center" wrapText="1"/>
    </xf>
    <xf numFmtId="0" fontId="75" fillId="0" borderId="0" xfId="256" applyFont="1" applyBorder="1" applyAlignment="1">
      <alignment vertical="center" wrapText="1"/>
    </xf>
    <xf numFmtId="0" fontId="7" fillId="0" borderId="0" xfId="0" applyFont="1" applyBorder="1" applyAlignment="1">
      <alignment vertical="center" wrapText="1"/>
    </xf>
    <xf numFmtId="0" fontId="64" fillId="6" borderId="6" xfId="0" applyFont="1" applyFill="1" applyBorder="1" applyAlignment="1">
      <alignment horizontal="center"/>
    </xf>
    <xf numFmtId="0" fontId="7" fillId="0" borderId="0" xfId="0" applyFont="1" applyBorder="1" applyAlignment="1">
      <alignment horizontal="left" vertical="center" wrapText="1"/>
    </xf>
    <xf numFmtId="0" fontId="7" fillId="0" borderId="0" xfId="0" applyFont="1" applyBorder="1" applyAlignment="1"/>
    <xf numFmtId="0" fontId="64" fillId="0" borderId="0" xfId="0" applyFont="1" applyBorder="1" applyAlignment="1">
      <alignment horizontal="left" wrapText="1"/>
    </xf>
    <xf numFmtId="0" fontId="64" fillId="6" borderId="48"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12" xfId="0" applyFont="1" applyBorder="1" applyAlignment="1">
      <alignment horizontal="left" vertical="center" wrapText="1"/>
    </xf>
    <xf numFmtId="0" fontId="69" fillId="0" borderId="0" xfId="0" applyFont="1" applyAlignment="1">
      <alignment horizontal="left" vertical="center" wrapText="1"/>
    </xf>
    <xf numFmtId="0" fontId="64" fillId="0" borderId="0" xfId="0" applyFont="1" applyAlignment="1">
      <alignment horizontal="left" wrapText="1"/>
    </xf>
    <xf numFmtId="0" fontId="64" fillId="6" borderId="40" xfId="284" applyFont="1" applyFill="1" applyBorder="1" applyAlignment="1">
      <alignment horizontal="center" vertical="center"/>
    </xf>
    <xf numFmtId="0" fontId="64" fillId="6" borderId="38" xfId="284" applyFont="1" applyFill="1" applyBorder="1" applyAlignment="1">
      <alignment horizontal="center" vertical="center"/>
    </xf>
    <xf numFmtId="0" fontId="64" fillId="6" borderId="24" xfId="284" applyFont="1" applyFill="1" applyBorder="1" applyAlignment="1">
      <alignment horizontal="center" vertical="center"/>
    </xf>
    <xf numFmtId="0" fontId="64" fillId="6" borderId="6" xfId="284" applyFont="1" applyFill="1" applyBorder="1" applyAlignment="1">
      <alignment horizontal="center" vertical="center"/>
    </xf>
    <xf numFmtId="0" fontId="64" fillId="6" borderId="52" xfId="284" applyFont="1" applyFill="1" applyBorder="1" applyAlignment="1">
      <alignment horizontal="center" vertical="center"/>
    </xf>
    <xf numFmtId="0" fontId="7" fillId="0" borderId="0" xfId="0" applyFont="1" applyAlignment="1">
      <alignment wrapText="1"/>
    </xf>
    <xf numFmtId="0" fontId="67" fillId="0" borderId="12" xfId="0" applyFont="1" applyBorder="1" applyAlignment="1">
      <alignment horizontal="left" vertical="center" wrapText="1"/>
    </xf>
    <xf numFmtId="0" fontId="7" fillId="0" borderId="12" xfId="0" applyFont="1" applyBorder="1" applyAlignment="1">
      <alignment horizontal="left" vertical="center" wrapText="1"/>
    </xf>
    <xf numFmtId="0" fontId="66"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41" fillId="6" borderId="52" xfId="0" applyFont="1" applyFill="1" applyBorder="1" applyAlignment="1">
      <alignment horizontal="center" vertical="center" wrapText="1"/>
    </xf>
    <xf numFmtId="0" fontId="64" fillId="0" borderId="65" xfId="0" applyFont="1" applyBorder="1" applyAlignment="1">
      <alignment horizontal="left" vertical="center"/>
    </xf>
    <xf numFmtId="0" fontId="67" fillId="0" borderId="0" xfId="0" applyFont="1" applyAlignment="1">
      <alignment vertical="center" wrapText="1"/>
    </xf>
    <xf numFmtId="0" fontId="45" fillId="0" borderId="0" xfId="0" applyFont="1" applyAlignment="1">
      <alignment vertical="center" wrapText="1"/>
    </xf>
    <xf numFmtId="0" fontId="57" fillId="0" borderId="12" xfId="0" applyFont="1" applyFill="1" applyBorder="1" applyAlignment="1">
      <alignment horizontal="left" vertical="center" wrapText="1"/>
    </xf>
    <xf numFmtId="0" fontId="69" fillId="0" borderId="0" xfId="0" applyFont="1" applyBorder="1" applyAlignment="1">
      <alignment vertical="center" wrapText="1"/>
    </xf>
    <xf numFmtId="0" fontId="57" fillId="0" borderId="34" xfId="0" applyFont="1" applyBorder="1" applyAlignment="1">
      <alignment horizontal="left" vertical="center" wrapText="1"/>
    </xf>
    <xf numFmtId="0" fontId="67" fillId="0" borderId="34" xfId="0" applyFont="1" applyBorder="1" applyAlignment="1">
      <alignment horizontal="left" vertical="center" wrapText="1"/>
    </xf>
    <xf numFmtId="0" fontId="67" fillId="0" borderId="0" xfId="0" applyFont="1" applyFill="1" applyBorder="1" applyAlignment="1">
      <alignment horizontal="left" vertical="center" wrapText="1"/>
    </xf>
    <xf numFmtId="0" fontId="7" fillId="0" borderId="0" xfId="0" applyFont="1" applyAlignment="1">
      <alignment vertical="center" wrapText="1"/>
    </xf>
    <xf numFmtId="0" fontId="64" fillId="0" borderId="0" xfId="0" applyFont="1" applyFill="1" applyBorder="1" applyAlignment="1">
      <alignment horizontal="left" vertical="center"/>
    </xf>
    <xf numFmtId="2" fontId="64" fillId="6" borderId="57" xfId="281" applyNumberFormat="1" applyFont="1" applyFill="1" applyBorder="1" applyAlignment="1">
      <alignment horizontal="center" vertical="center" wrapText="1"/>
    </xf>
    <xf numFmtId="2" fontId="64" fillId="6" borderId="3" xfId="281" applyNumberFormat="1" applyFont="1" applyFill="1" applyBorder="1" applyAlignment="1">
      <alignment horizontal="center" vertical="center" wrapText="1"/>
    </xf>
    <xf numFmtId="2" fontId="64" fillId="6" borderId="56" xfId="281" applyNumberFormat="1" applyFont="1" applyFill="1" applyBorder="1" applyAlignment="1">
      <alignment horizontal="center" vertical="center" wrapText="1"/>
    </xf>
    <xf numFmtId="0" fontId="64" fillId="6" borderId="57" xfId="281" applyFont="1" applyFill="1" applyBorder="1" applyAlignment="1">
      <alignment horizontal="center" vertical="center" wrapText="1"/>
    </xf>
    <xf numFmtId="0" fontId="64" fillId="6" borderId="3" xfId="281" applyFont="1" applyFill="1" applyBorder="1" applyAlignment="1">
      <alignment horizontal="center" vertical="center" wrapText="1"/>
    </xf>
    <xf numFmtId="0" fontId="64" fillId="6" borderId="6" xfId="281" applyFont="1" applyFill="1" applyBorder="1" applyAlignment="1">
      <alignment horizontal="center" vertical="center" wrapText="1"/>
    </xf>
    <xf numFmtId="0" fontId="64" fillId="6" borderId="56" xfId="281" applyFont="1" applyFill="1" applyBorder="1" applyAlignment="1">
      <alignment horizontal="center" vertical="center" wrapText="1"/>
    </xf>
    <xf numFmtId="0" fontId="64" fillId="0" borderId="0" xfId="1" applyFont="1" applyBorder="1" applyAlignment="1">
      <alignment horizontal="left" vertical="center" wrapText="1"/>
    </xf>
    <xf numFmtId="0" fontId="60" fillId="5" borderId="47" xfId="281" applyFont="1" applyFill="1" applyBorder="1" applyAlignment="1">
      <alignment horizontal="center" vertical="center" wrapText="1"/>
    </xf>
    <xf numFmtId="0" fontId="60" fillId="5" borderId="48" xfId="281" applyFont="1" applyFill="1" applyBorder="1" applyAlignment="1">
      <alignment horizontal="center" vertical="center" wrapText="1"/>
    </xf>
    <xf numFmtId="0" fontId="60" fillId="5" borderId="38" xfId="281" applyFont="1" applyFill="1" applyBorder="1" applyAlignment="1">
      <alignment horizontal="center" vertical="center" wrapText="1"/>
    </xf>
    <xf numFmtId="0" fontId="57" fillId="0" borderId="12" xfId="281" applyFont="1" applyBorder="1" applyAlignment="1">
      <alignment horizontal="left"/>
    </xf>
    <xf numFmtId="0" fontId="57" fillId="0" borderId="0" xfId="281" applyFont="1" applyAlignment="1">
      <alignment horizontal="left"/>
    </xf>
    <xf numFmtId="0" fontId="57" fillId="0" borderId="0" xfId="281" applyFont="1" applyFill="1" applyBorder="1" applyAlignment="1">
      <alignment horizontal="left"/>
    </xf>
    <xf numFmtId="0" fontId="54" fillId="5" borderId="0" xfId="1" applyFont="1" applyFill="1" applyAlignment="1">
      <alignment horizontal="center"/>
    </xf>
    <xf numFmtId="2" fontId="64" fillId="6" borderId="24" xfId="281" applyNumberFormat="1" applyFont="1" applyFill="1" applyBorder="1" applyAlignment="1">
      <alignment horizontal="center" vertical="center" wrapText="1"/>
    </xf>
    <xf numFmtId="2" fontId="64" fillId="6" borderId="6" xfId="281" applyNumberFormat="1" applyFont="1" applyFill="1" applyBorder="1" applyAlignment="1">
      <alignment horizontal="center" vertical="center" wrapText="1"/>
    </xf>
    <xf numFmtId="0" fontId="64" fillId="6" borderId="58" xfId="1" applyFont="1" applyFill="1" applyBorder="1" applyAlignment="1">
      <alignment horizontal="center" vertical="center" wrapText="1"/>
    </xf>
    <xf numFmtId="0" fontId="64" fillId="6" borderId="16" xfId="1" applyFont="1" applyFill="1" applyBorder="1" applyAlignment="1">
      <alignment horizontal="center" vertical="center" wrapText="1"/>
    </xf>
    <xf numFmtId="0" fontId="64" fillId="6" borderId="13" xfId="1" applyFont="1" applyFill="1" applyBorder="1" applyAlignment="1">
      <alignment horizontal="center" vertical="center" wrapText="1"/>
    </xf>
    <xf numFmtId="2" fontId="64" fillId="6" borderId="62" xfId="281" applyNumberFormat="1" applyFont="1" applyFill="1" applyBorder="1" applyAlignment="1">
      <alignment horizontal="center" vertical="center" wrapText="1"/>
    </xf>
    <xf numFmtId="2" fontId="64" fillId="6" borderId="63" xfId="281" applyNumberFormat="1" applyFont="1" applyFill="1" applyBorder="1" applyAlignment="1">
      <alignment horizontal="center" vertical="center" wrapText="1"/>
    </xf>
    <xf numFmtId="0" fontId="60" fillId="5" borderId="59" xfId="281" applyFont="1" applyFill="1" applyBorder="1" applyAlignment="1">
      <alignment horizontal="center" vertical="center" wrapText="1"/>
    </xf>
    <xf numFmtId="0" fontId="60" fillId="5" borderId="60" xfId="281" applyFont="1" applyFill="1" applyBorder="1" applyAlignment="1">
      <alignment horizontal="center" vertical="center" wrapText="1"/>
    </xf>
    <xf numFmtId="0" fontId="60" fillId="5" borderId="64" xfId="281" applyFont="1" applyFill="1" applyBorder="1" applyAlignment="1">
      <alignment horizontal="center" vertical="center" wrapText="1"/>
    </xf>
    <xf numFmtId="0" fontId="57" fillId="0" borderId="12" xfId="0" applyFont="1" applyBorder="1" applyAlignment="1">
      <alignment horizontal="left" vertical="center"/>
    </xf>
    <xf numFmtId="0" fontId="64" fillId="0" borderId="65" xfId="0" applyFont="1" applyBorder="1" applyAlignment="1">
      <alignment horizontal="left" wrapText="1"/>
    </xf>
    <xf numFmtId="0" fontId="67" fillId="0" borderId="0" xfId="0" applyFont="1" applyBorder="1" applyAlignment="1">
      <alignment horizontal="left" vertical="center"/>
    </xf>
    <xf numFmtId="0" fontId="57" fillId="0" borderId="0" xfId="257" applyFont="1" applyAlignment="1">
      <alignment horizontal="left" vertical="center" wrapText="1"/>
    </xf>
    <xf numFmtId="0" fontId="54" fillId="5" borderId="0" xfId="257" applyFont="1" applyFill="1" applyAlignment="1">
      <alignment horizontal="center"/>
    </xf>
    <xf numFmtId="0" fontId="64" fillId="0" borderId="0" xfId="257" applyFont="1" applyAlignment="1">
      <alignment horizontal="left" vertical="center" wrapText="1"/>
    </xf>
    <xf numFmtId="0" fontId="64" fillId="6" borderId="40" xfId="257" applyFont="1" applyFill="1" applyBorder="1" applyAlignment="1">
      <alignment horizontal="center" vertical="center"/>
    </xf>
    <xf numFmtId="0" fontId="64" fillId="6" borderId="38" xfId="257" applyFont="1" applyFill="1" applyBorder="1" applyAlignment="1">
      <alignment horizontal="center" vertical="center"/>
    </xf>
    <xf numFmtId="0" fontId="64" fillId="6" borderId="3" xfId="257" applyFont="1" applyFill="1" applyBorder="1" applyAlignment="1">
      <alignment horizontal="center" vertical="center"/>
    </xf>
    <xf numFmtId="0" fontId="64" fillId="6" borderId="41" xfId="257" applyFont="1" applyFill="1" applyBorder="1" applyAlignment="1">
      <alignment horizontal="center" vertical="center" wrapText="1"/>
    </xf>
    <xf numFmtId="0" fontId="64" fillId="6" borderId="52" xfId="257" applyFont="1" applyFill="1" applyBorder="1" applyAlignment="1">
      <alignment horizontal="center" vertical="center" wrapText="1"/>
    </xf>
    <xf numFmtId="0" fontId="64" fillId="6" borderId="40" xfId="257" applyFont="1" applyFill="1" applyBorder="1" applyAlignment="1">
      <alignment horizontal="center" vertical="center" wrapText="1"/>
    </xf>
    <xf numFmtId="0" fontId="60" fillId="5" borderId="47" xfId="257" applyFont="1" applyFill="1" applyBorder="1" applyAlignment="1">
      <alignment horizontal="center" vertical="center" wrapText="1"/>
    </xf>
    <xf numFmtId="0" fontId="60" fillId="5" borderId="48" xfId="257" applyFont="1" applyFill="1" applyBorder="1" applyAlignment="1">
      <alignment horizontal="center" vertical="center" wrapText="1"/>
    </xf>
    <xf numFmtId="0" fontId="64" fillId="6" borderId="24" xfId="257" applyFont="1" applyFill="1" applyBorder="1" applyAlignment="1">
      <alignment horizontal="center" vertical="center"/>
    </xf>
    <xf numFmtId="0" fontId="64" fillId="6" borderId="6" xfId="257" applyFont="1" applyFill="1" applyBorder="1" applyAlignment="1">
      <alignment horizontal="center" vertical="center" wrapText="1"/>
    </xf>
    <xf numFmtId="0" fontId="64" fillId="6" borderId="53" xfId="257" applyFont="1" applyFill="1" applyBorder="1" applyAlignment="1">
      <alignment horizontal="center" vertical="center" wrapText="1"/>
    </xf>
    <xf numFmtId="0" fontId="57" fillId="0" borderId="0" xfId="257" applyFont="1" applyAlignment="1">
      <alignment horizontal="left" vertical="top" wrapText="1"/>
    </xf>
    <xf numFmtId="0" fontId="57" fillId="0" borderId="1" xfId="0" applyNumberFormat="1" applyFont="1" applyFill="1" applyBorder="1" applyAlignment="1" applyProtection="1">
      <alignment horizontal="left" vertical="center" wrapText="1"/>
    </xf>
    <xf numFmtId="0" fontId="57" fillId="0" borderId="0" xfId="0" applyNumberFormat="1" applyFont="1" applyFill="1" applyBorder="1" applyAlignment="1" applyProtection="1">
      <alignment horizontal="left" vertical="center" wrapText="1"/>
    </xf>
    <xf numFmtId="0" fontId="54" fillId="5" borderId="0" xfId="536" applyFont="1" applyFill="1" applyAlignment="1">
      <alignment horizontal="center"/>
    </xf>
    <xf numFmtId="0" fontId="52" fillId="0" borderId="0" xfId="0" applyFont="1" applyAlignment="1">
      <alignment horizontal="left" vertical="top" wrapText="1"/>
    </xf>
    <xf numFmtId="0" fontId="52" fillId="0" borderId="65" xfId="0" applyFont="1" applyBorder="1" applyAlignment="1">
      <alignment horizontal="left" vertical="center" wrapText="1"/>
    </xf>
    <xf numFmtId="0" fontId="57" fillId="0" borderId="1" xfId="0" applyFont="1" applyBorder="1" applyAlignment="1">
      <alignment vertical="center" wrapText="1"/>
    </xf>
    <xf numFmtId="0" fontId="57" fillId="0" borderId="0" xfId="0" applyFont="1" applyBorder="1" applyAlignment="1">
      <alignment horizontal="left" vertical="center" wrapText="1"/>
    </xf>
    <xf numFmtId="0" fontId="1" fillId="0" borderId="0" xfId="0" applyFont="1" applyAlignment="1">
      <alignment horizontal="left" wrapText="1"/>
    </xf>
    <xf numFmtId="0" fontId="0" fillId="0" borderId="0" xfId="0" applyAlignment="1">
      <alignment horizontal="center"/>
    </xf>
  </cellXfs>
  <cellStyles count="699">
    <cellStyle name="Hyperlink 4 5" xfId="696"/>
    <cellStyle name="Komma 2 2 2 2" xfId="5"/>
    <cellStyle name="Link" xfId="279" builtinId="8"/>
    <cellStyle name="Link 3" xfId="576"/>
    <cellStyle name="Normal 2 2" xfId="6"/>
    <cellStyle name="Normal 2 2 2" xfId="7"/>
    <cellStyle name="Normal 2 2 2 2" xfId="298"/>
    <cellStyle name="Normal 2 2 2 3" xfId="578"/>
    <cellStyle name="Normal 2 2 3" xfId="297"/>
    <cellStyle name="Normal 2 2 4" xfId="577"/>
    <cellStyle name="Prozent" xfId="113" builtinId="5"/>
    <cellStyle name="Prozent 2" xfId="258"/>
    <cellStyle name="Prozent 2 2" xfId="294"/>
    <cellStyle name="Prozent 2 3" xfId="537"/>
    <cellStyle name="Prozent 3" xfId="283"/>
    <cellStyle name="Prozent 3 2" xfId="558"/>
    <cellStyle name="Prozent 4" xfId="285"/>
    <cellStyle name="Prozent 4 2" xfId="560"/>
    <cellStyle name="Standard" xfId="0" builtinId="0" customBuiltin="1"/>
    <cellStyle name="Standard 10" xfId="8"/>
    <cellStyle name="Standard 10 2" xfId="53"/>
    <cellStyle name="Standard 10 3" xfId="698"/>
    <cellStyle name="Standard 11" xfId="284"/>
    <cellStyle name="Standard 11 2" xfId="295"/>
    <cellStyle name="Standard 11 3" xfId="559"/>
    <cellStyle name="Standard 1141" xfId="9"/>
    <cellStyle name="Standard 1141 2" xfId="10"/>
    <cellStyle name="Standard 1141 2 2" xfId="300"/>
    <cellStyle name="Standard 1141 2 3" xfId="580"/>
    <cellStyle name="Standard 1141 3" xfId="299"/>
    <cellStyle name="Standard 1141 4" xfId="579"/>
    <cellStyle name="Standard 12" xfId="293"/>
    <cellStyle name="Standard 1224" xfId="11"/>
    <cellStyle name="Standard 1225" xfId="12"/>
    <cellStyle name="Standard 1252 2" xfId="51"/>
    <cellStyle name="Standard 1263" xfId="50"/>
    <cellStyle name="Standard 1266" xfId="240"/>
    <cellStyle name="Standard 1266 2" xfId="296"/>
    <cellStyle name="Standard 1266 3" xfId="519"/>
    <cellStyle name="Standard 139" xfId="13"/>
    <cellStyle name="Standard 141 6" xfId="52"/>
    <cellStyle name="Standard 2" xfId="1"/>
    <cellStyle name="Standard 2 2" xfId="4"/>
    <cellStyle name="Standard 2 4" xfId="281"/>
    <cellStyle name="Standard 3" xfId="14"/>
    <cellStyle name="Standard 3 3 2" xfId="2"/>
    <cellStyle name="Standard 3 4" xfId="3"/>
    <cellStyle name="Standard 4" xfId="15"/>
    <cellStyle name="Standard 5" xfId="16"/>
    <cellStyle name="Standard 5 5" xfId="697"/>
    <cellStyle name="Standard 6" xfId="17"/>
    <cellStyle name="Standard 6 2" xfId="301"/>
    <cellStyle name="Standard 6 3" xfId="581"/>
    <cellStyle name="Standard 7" xfId="257"/>
    <cellStyle name="Standard 7 16" xfId="693"/>
    <cellStyle name="Standard 7 2" xfId="536"/>
    <cellStyle name="Standard 8" xfId="280"/>
    <cellStyle name="Standard 8 2" xfId="556"/>
    <cellStyle name="Standard 9" xfId="282"/>
    <cellStyle name="Standard 9 2" xfId="557"/>
    <cellStyle name="Standard_Daten HF3.1.1" xfId="259"/>
    <cellStyle name="Standard_Daten HF3.1.3 (Träger)" xfId="263"/>
    <cellStyle name="style1432115048177" xfId="575"/>
    <cellStyle name="style1432115048224" xfId="573"/>
    <cellStyle name="style1507628871282" xfId="18"/>
    <cellStyle name="style1507628871282 2" xfId="19"/>
    <cellStyle name="style1507628871282 2 2" xfId="303"/>
    <cellStyle name="style1507628871282 2 3" xfId="583"/>
    <cellStyle name="style1507628871282 3" xfId="302"/>
    <cellStyle name="style1507628871282 4" xfId="582"/>
    <cellStyle name="style1507628873688" xfId="20"/>
    <cellStyle name="style1507628873688 2" xfId="21"/>
    <cellStyle name="style1507628873688 2 2" xfId="305"/>
    <cellStyle name="style1507628873688 2 3" xfId="585"/>
    <cellStyle name="style1507628873688 3" xfId="304"/>
    <cellStyle name="style1507628873688 4" xfId="584"/>
    <cellStyle name="style1507628875438" xfId="22"/>
    <cellStyle name="style1507628875438 2" xfId="23"/>
    <cellStyle name="style1507628875438 2 2" xfId="307"/>
    <cellStyle name="style1507628875438 2 3" xfId="587"/>
    <cellStyle name="style1507628875438 3" xfId="306"/>
    <cellStyle name="style1507628875438 4" xfId="586"/>
    <cellStyle name="style1507628875727" xfId="24"/>
    <cellStyle name="style1507628875727 2" xfId="25"/>
    <cellStyle name="style1507628875727 2 2" xfId="309"/>
    <cellStyle name="style1507628875727 2 3" xfId="589"/>
    <cellStyle name="style1507628875727 3" xfId="308"/>
    <cellStyle name="style1507628875727 4" xfId="588"/>
    <cellStyle name="style1507628875872" xfId="26"/>
    <cellStyle name="style1507628875872 2" xfId="27"/>
    <cellStyle name="style1507628875872 2 2" xfId="311"/>
    <cellStyle name="style1507628875872 2 3" xfId="591"/>
    <cellStyle name="style1507628875872 3" xfId="310"/>
    <cellStyle name="style1507628875872 4" xfId="590"/>
    <cellStyle name="style1507628875977" xfId="28"/>
    <cellStyle name="style1507628875977 2" xfId="29"/>
    <cellStyle name="style1507628875977 2 2" xfId="313"/>
    <cellStyle name="style1507628875977 2 3" xfId="593"/>
    <cellStyle name="style1507628875977 3" xfId="312"/>
    <cellStyle name="style1507628875977 4" xfId="592"/>
    <cellStyle name="style1507628876114" xfId="30"/>
    <cellStyle name="style1507628876114 2" xfId="31"/>
    <cellStyle name="style1507628876114 2 2" xfId="315"/>
    <cellStyle name="style1507628876114 2 3" xfId="595"/>
    <cellStyle name="style1507628876114 3" xfId="314"/>
    <cellStyle name="style1507628876114 4" xfId="594"/>
    <cellStyle name="style1507628876302" xfId="32"/>
    <cellStyle name="style1507628876302 2" xfId="33"/>
    <cellStyle name="style1507628876302 2 2" xfId="317"/>
    <cellStyle name="style1507628876302 2 3" xfId="597"/>
    <cellStyle name="style1507628876302 3" xfId="316"/>
    <cellStyle name="style1507628876302 4" xfId="596"/>
    <cellStyle name="style1507628876462" xfId="34"/>
    <cellStyle name="style1507628876462 2" xfId="35"/>
    <cellStyle name="style1507628876462 2 2" xfId="319"/>
    <cellStyle name="style1507628876462 2 3" xfId="599"/>
    <cellStyle name="style1507628876462 3" xfId="318"/>
    <cellStyle name="style1507628876462 4" xfId="598"/>
    <cellStyle name="style1507628876567" xfId="36"/>
    <cellStyle name="style1507628876567 2" xfId="37"/>
    <cellStyle name="style1507628876567 2 2" xfId="321"/>
    <cellStyle name="style1507628876567 2 3" xfId="601"/>
    <cellStyle name="style1507628876567 3" xfId="320"/>
    <cellStyle name="style1507628876567 4" xfId="600"/>
    <cellStyle name="style1507628876700" xfId="38"/>
    <cellStyle name="style1507628876700 2" xfId="39"/>
    <cellStyle name="style1507628876700 2 2" xfId="323"/>
    <cellStyle name="style1507628876700 2 3" xfId="603"/>
    <cellStyle name="style1507628876700 3" xfId="322"/>
    <cellStyle name="style1507628876700 4" xfId="602"/>
    <cellStyle name="style1507628876837" xfId="40"/>
    <cellStyle name="style1507628876837 2" xfId="41"/>
    <cellStyle name="style1507628876837 2 2" xfId="325"/>
    <cellStyle name="style1507628876837 2 3" xfId="605"/>
    <cellStyle name="style1507628876837 3" xfId="324"/>
    <cellStyle name="style1507628876837 4" xfId="604"/>
    <cellStyle name="style1507628876977" xfId="42"/>
    <cellStyle name="style1507628876977 2" xfId="43"/>
    <cellStyle name="style1507628876977 2 2" xfId="327"/>
    <cellStyle name="style1507628876977 2 3" xfId="607"/>
    <cellStyle name="style1507628876977 3" xfId="326"/>
    <cellStyle name="style1507628876977 4" xfId="606"/>
    <cellStyle name="style1507628877091" xfId="44"/>
    <cellStyle name="style1507628877091 2" xfId="45"/>
    <cellStyle name="style1507628877091 2 2" xfId="329"/>
    <cellStyle name="style1507628877091 2 3" xfId="609"/>
    <cellStyle name="style1507628877091 3" xfId="328"/>
    <cellStyle name="style1507628877091 4" xfId="608"/>
    <cellStyle name="style1507628877262" xfId="46"/>
    <cellStyle name="style1507628877262 2" xfId="47"/>
    <cellStyle name="style1507628877262 2 2" xfId="331"/>
    <cellStyle name="style1507628877262 2 3" xfId="611"/>
    <cellStyle name="style1507628877262 3" xfId="330"/>
    <cellStyle name="style1507628877262 4" xfId="610"/>
    <cellStyle name="style1507628877477" xfId="48"/>
    <cellStyle name="style1507628877477 2" xfId="49"/>
    <cellStyle name="style1507628877477 2 2" xfId="333"/>
    <cellStyle name="style1507628877477 2 3" xfId="613"/>
    <cellStyle name="style1507628877477 3" xfId="332"/>
    <cellStyle name="style1507628877477 4" xfId="612"/>
    <cellStyle name="style1515050498436" xfId="101"/>
    <cellStyle name="style1515050498436 2" xfId="381"/>
    <cellStyle name="style1515050498436 3" xfId="661"/>
    <cellStyle name="style1515050498627" xfId="102"/>
    <cellStyle name="style1515050498627 2" xfId="382"/>
    <cellStyle name="style1515050498627 3" xfId="662"/>
    <cellStyle name="style1515050498799" xfId="107"/>
    <cellStyle name="style1515050498799 2" xfId="387"/>
    <cellStyle name="style1515050498799 3" xfId="667"/>
    <cellStyle name="style1515050498959" xfId="108"/>
    <cellStyle name="style1515050498959 2" xfId="388"/>
    <cellStyle name="style1515050498959 3" xfId="668"/>
    <cellStyle name="style1515050500463" xfId="86"/>
    <cellStyle name="style1515050500463 2" xfId="366"/>
    <cellStyle name="style1515050500463 3" xfId="646"/>
    <cellStyle name="style1515050500611" xfId="88"/>
    <cellStyle name="style1515050500611 2" xfId="368"/>
    <cellStyle name="style1515050500611 3" xfId="648"/>
    <cellStyle name="style1515050501768" xfId="93"/>
    <cellStyle name="style1515050501768 2" xfId="373"/>
    <cellStyle name="style1515050501768 3" xfId="653"/>
    <cellStyle name="style1515050501908" xfId="92"/>
    <cellStyle name="style1515050501908 2" xfId="372"/>
    <cellStyle name="style1515050501908 3" xfId="652"/>
    <cellStyle name="style1515050502072" xfId="94"/>
    <cellStyle name="style1515050502072 2" xfId="374"/>
    <cellStyle name="style1515050502072 3" xfId="654"/>
    <cellStyle name="style1515050503588" xfId="83"/>
    <cellStyle name="style1515050503588 2" xfId="363"/>
    <cellStyle name="style1515050503588 3" xfId="643"/>
    <cellStyle name="style1515050503740" xfId="84"/>
    <cellStyle name="style1515050503740 2" xfId="364"/>
    <cellStyle name="style1515050503740 3" xfId="644"/>
    <cellStyle name="style1515050503881" xfId="89"/>
    <cellStyle name="style1515050503881 2" xfId="369"/>
    <cellStyle name="style1515050503881 3" xfId="649"/>
    <cellStyle name="style1515050504080" xfId="90"/>
    <cellStyle name="style1515050504080 2" xfId="370"/>
    <cellStyle name="style1515050504080 3" xfId="650"/>
    <cellStyle name="style1515050504318" xfId="85"/>
    <cellStyle name="style1515050504318 2" xfId="365"/>
    <cellStyle name="style1515050504318 3" xfId="645"/>
    <cellStyle name="style1515050504580" xfId="87"/>
    <cellStyle name="style1515050504580 2" xfId="367"/>
    <cellStyle name="style1515050504580 3" xfId="647"/>
    <cellStyle name="style1515050504721" xfId="91"/>
    <cellStyle name="style1515050504721 2" xfId="371"/>
    <cellStyle name="style1515050504721 3" xfId="651"/>
    <cellStyle name="style1515050504869" xfId="95"/>
    <cellStyle name="style1515050504869 2" xfId="375"/>
    <cellStyle name="style1515050504869 3" xfId="655"/>
    <cellStyle name="style1515050505006" xfId="96"/>
    <cellStyle name="style1515050505006 2" xfId="376"/>
    <cellStyle name="style1515050505006 3" xfId="656"/>
    <cellStyle name="style1515050505162" xfId="97"/>
    <cellStyle name="style1515050505162 2" xfId="377"/>
    <cellStyle name="style1515050505162 3" xfId="657"/>
    <cellStyle name="style1515050505279" xfId="98"/>
    <cellStyle name="style1515050505279 2" xfId="378"/>
    <cellStyle name="style1515050505279 3" xfId="658"/>
    <cellStyle name="style1515050505416" xfId="99"/>
    <cellStyle name="style1515050505416 2" xfId="379"/>
    <cellStyle name="style1515050505416 3" xfId="659"/>
    <cellStyle name="style1515050505557" xfId="100"/>
    <cellStyle name="style1515050505557 2" xfId="380"/>
    <cellStyle name="style1515050505557 3" xfId="660"/>
    <cellStyle name="style1515050505717" xfId="103"/>
    <cellStyle name="style1515050505717 2" xfId="383"/>
    <cellStyle name="style1515050505717 3" xfId="663"/>
    <cellStyle name="style1515050505834" xfId="104"/>
    <cellStyle name="style1515050505834 2" xfId="384"/>
    <cellStyle name="style1515050505834 3" xfId="664"/>
    <cellStyle name="style1515050505971" xfId="105"/>
    <cellStyle name="style1515050505971 2" xfId="385"/>
    <cellStyle name="style1515050505971 3" xfId="665"/>
    <cellStyle name="style1515050506107" xfId="106"/>
    <cellStyle name="style1515050506107 2" xfId="386"/>
    <cellStyle name="style1515050506107 3" xfId="666"/>
    <cellStyle name="style1515050506248" xfId="109"/>
    <cellStyle name="style1515050506248 2" xfId="389"/>
    <cellStyle name="style1515050506248 3" xfId="669"/>
    <cellStyle name="style1515050506365" xfId="110"/>
    <cellStyle name="style1515050506365 2" xfId="390"/>
    <cellStyle name="style1515050506365 3" xfId="670"/>
    <cellStyle name="style1515050506553" xfId="111"/>
    <cellStyle name="style1515050506553 2" xfId="391"/>
    <cellStyle name="style1515050506553 3" xfId="671"/>
    <cellStyle name="style1515050506799" xfId="112"/>
    <cellStyle name="style1515050506799 2" xfId="392"/>
    <cellStyle name="style1515050506799 3" xfId="672"/>
    <cellStyle name="style1533710832073" xfId="55"/>
    <cellStyle name="style1533710832073 2" xfId="335"/>
    <cellStyle name="style1533710832073 3" xfId="615"/>
    <cellStyle name="style1533710832206" xfId="56"/>
    <cellStyle name="style1533710832206 2" xfId="336"/>
    <cellStyle name="style1533710832206 3" xfId="616"/>
    <cellStyle name="style1533710832335" xfId="54"/>
    <cellStyle name="style1533710832335 2" xfId="334"/>
    <cellStyle name="style1533710832335 3" xfId="614"/>
    <cellStyle name="style1533710832698" xfId="73"/>
    <cellStyle name="style1533710832698 2" xfId="353"/>
    <cellStyle name="style1533710832698 3" xfId="633"/>
    <cellStyle name="style1533710832816" xfId="74"/>
    <cellStyle name="style1533710832816 2" xfId="354"/>
    <cellStyle name="style1533710832816 3" xfId="634"/>
    <cellStyle name="style1533710832945" xfId="78"/>
    <cellStyle name="style1533710832945 2" xfId="358"/>
    <cellStyle name="style1533710832945 3" xfId="638"/>
    <cellStyle name="style1533710833066" xfId="79"/>
    <cellStyle name="style1533710833066 2" xfId="359"/>
    <cellStyle name="style1533710833066 3" xfId="639"/>
    <cellStyle name="style1533710834195" xfId="61"/>
    <cellStyle name="style1533710834195 2" xfId="341"/>
    <cellStyle name="style1533710834195 3" xfId="621"/>
    <cellStyle name="style1533710834308" xfId="62"/>
    <cellStyle name="style1533710834308 2" xfId="342"/>
    <cellStyle name="style1533710834308 3" xfId="622"/>
    <cellStyle name="style1533710835198" xfId="66"/>
    <cellStyle name="style1533710835198 2" xfId="346"/>
    <cellStyle name="style1533710835198 3" xfId="626"/>
    <cellStyle name="style1533710835312" xfId="67"/>
    <cellStyle name="style1533710835312 2" xfId="347"/>
    <cellStyle name="style1533710835312 3" xfId="627"/>
    <cellStyle name="style1533710836124" xfId="57"/>
    <cellStyle name="style1533710836124 2" xfId="337"/>
    <cellStyle name="style1533710836124 3" xfId="617"/>
    <cellStyle name="style1533710836253" xfId="58"/>
    <cellStyle name="style1533710836253 2" xfId="338"/>
    <cellStyle name="style1533710836253 3" xfId="618"/>
    <cellStyle name="style1533710836359" xfId="59"/>
    <cellStyle name="style1533710836359 2" xfId="339"/>
    <cellStyle name="style1533710836359 3" xfId="619"/>
    <cellStyle name="style1533710836464" xfId="63"/>
    <cellStyle name="style1533710836464 2" xfId="343"/>
    <cellStyle name="style1533710836464 3" xfId="623"/>
    <cellStyle name="style1533710836605" xfId="64"/>
    <cellStyle name="style1533710836605 2" xfId="344"/>
    <cellStyle name="style1533710836605 3" xfId="624"/>
    <cellStyle name="style1533710836757" xfId="60"/>
    <cellStyle name="style1533710836757 2" xfId="340"/>
    <cellStyle name="style1533710836757 3" xfId="620"/>
    <cellStyle name="style1533710836898" xfId="65"/>
    <cellStyle name="style1533710836898 2" xfId="345"/>
    <cellStyle name="style1533710836898 3" xfId="625"/>
    <cellStyle name="style1533710837042" xfId="68"/>
    <cellStyle name="style1533710837042 2" xfId="348"/>
    <cellStyle name="style1533710837042 3" xfId="628"/>
    <cellStyle name="style1533710837281" xfId="69"/>
    <cellStyle name="style1533710837281 2" xfId="349"/>
    <cellStyle name="style1533710837281 3" xfId="629"/>
    <cellStyle name="style1533710837484" xfId="70"/>
    <cellStyle name="style1533710837484 2" xfId="350"/>
    <cellStyle name="style1533710837484 3" xfId="630"/>
    <cellStyle name="style1533710837585" xfId="71"/>
    <cellStyle name="style1533710837585 2" xfId="351"/>
    <cellStyle name="style1533710837585 3" xfId="631"/>
    <cellStyle name="style1533710837734" xfId="72"/>
    <cellStyle name="style1533710837734 2" xfId="352"/>
    <cellStyle name="style1533710837734 3" xfId="632"/>
    <cellStyle name="style1533710837878" xfId="75"/>
    <cellStyle name="style1533710837878 2" xfId="355"/>
    <cellStyle name="style1533710837878 3" xfId="635"/>
    <cellStyle name="style1533710837991" xfId="76"/>
    <cellStyle name="style1533710837991 2" xfId="356"/>
    <cellStyle name="style1533710837991 3" xfId="636"/>
    <cellStyle name="style1533710838136" xfId="77"/>
    <cellStyle name="style1533710838136 2" xfId="357"/>
    <cellStyle name="style1533710838136 3" xfId="637"/>
    <cellStyle name="style1533710838304" xfId="80"/>
    <cellStyle name="style1533710838304 2" xfId="360"/>
    <cellStyle name="style1533710838304 3" xfId="640"/>
    <cellStyle name="style1533710838433" xfId="81"/>
    <cellStyle name="style1533710838433 2" xfId="361"/>
    <cellStyle name="style1533710838433 3" xfId="641"/>
    <cellStyle name="style1533710838589" xfId="82"/>
    <cellStyle name="style1533710838589 2" xfId="362"/>
    <cellStyle name="style1533710838589 3" xfId="642"/>
    <cellStyle name="style1553850893447 3" xfId="571"/>
    <cellStyle name="style1553850894338 3" xfId="569"/>
    <cellStyle name="style1553850895760 3" xfId="568"/>
    <cellStyle name="style1553850896412 3" xfId="572"/>
    <cellStyle name="style1553850897486 3" xfId="570"/>
    <cellStyle name="style1580457793622" xfId="196"/>
    <cellStyle name="style1580457793622 2" xfId="475"/>
    <cellStyle name="style1580457793849" xfId="148"/>
    <cellStyle name="style1580457793849 2" xfId="427"/>
    <cellStyle name="style1580457794083" xfId="200"/>
    <cellStyle name="style1580457794083 2" xfId="479"/>
    <cellStyle name="style1580457794357" xfId="149"/>
    <cellStyle name="style1580457794357 2" xfId="428"/>
    <cellStyle name="style1580457795505" xfId="177"/>
    <cellStyle name="style1580457795505 2" xfId="456"/>
    <cellStyle name="style1580457795661" xfId="178"/>
    <cellStyle name="style1580457795661 2" xfId="457"/>
    <cellStyle name="style1580457795778" xfId="187"/>
    <cellStyle name="style1580457795778 2" xfId="466"/>
    <cellStyle name="style1580457795974" xfId="188"/>
    <cellStyle name="style1580457795974 2" xfId="467"/>
    <cellStyle name="style1580457796193" xfId="179"/>
    <cellStyle name="style1580457796193 2" xfId="458"/>
    <cellStyle name="style1580457796415" xfId="180"/>
    <cellStyle name="style1580457796415 2" xfId="459"/>
    <cellStyle name="style1580457796677" xfId="181"/>
    <cellStyle name="style1580457796677 2" xfId="460"/>
    <cellStyle name="style1580457796864" xfId="189"/>
    <cellStyle name="style1580457796864 2" xfId="468"/>
    <cellStyle name="style1580457797103" xfId="190"/>
    <cellStyle name="style1580457797103 2" xfId="469"/>
    <cellStyle name="style1580457797337" xfId="191"/>
    <cellStyle name="style1580457797337 2" xfId="470"/>
    <cellStyle name="style1580457797509" xfId="192"/>
    <cellStyle name="style1580457797509 2" xfId="471"/>
    <cellStyle name="style1580457797665" xfId="147"/>
    <cellStyle name="style1580457797665 2" xfId="426"/>
    <cellStyle name="style1580457797868" xfId="193"/>
    <cellStyle name="style1580457797868 2" xfId="472"/>
    <cellStyle name="style1580457798114" xfId="194"/>
    <cellStyle name="style1580457798114 2" xfId="473"/>
    <cellStyle name="style1580457798333" xfId="142"/>
    <cellStyle name="style1580457798333 2" xfId="421"/>
    <cellStyle name="style1580457798505" xfId="195"/>
    <cellStyle name="style1580457798505 2" xfId="474"/>
    <cellStyle name="style1580457798677" xfId="197"/>
    <cellStyle name="style1580457798677 2" xfId="476"/>
    <cellStyle name="style1580457798841" xfId="198"/>
    <cellStyle name="style1580457798841 2" xfId="477"/>
    <cellStyle name="style1580457799044" xfId="141"/>
    <cellStyle name="style1580457799044 2" xfId="420"/>
    <cellStyle name="style1580457799208" xfId="199"/>
    <cellStyle name="style1580457799208 2" xfId="478"/>
    <cellStyle name="style1580457799482" xfId="201"/>
    <cellStyle name="style1580457799482 2" xfId="480"/>
    <cellStyle name="style1580457799685" xfId="202"/>
    <cellStyle name="style1580457799685 2" xfId="481"/>
    <cellStyle name="style1580457799919" xfId="143"/>
    <cellStyle name="style1580457799919 2" xfId="422"/>
    <cellStyle name="style1580457800091" xfId="203"/>
    <cellStyle name="style1580457800091 2" xfId="482"/>
    <cellStyle name="style1580457800708" xfId="182"/>
    <cellStyle name="style1580457800708 2" xfId="461"/>
    <cellStyle name="style1580457800857" xfId="183"/>
    <cellStyle name="style1580457800857 2" xfId="462"/>
    <cellStyle name="style1580457801075" xfId="184"/>
    <cellStyle name="style1580457801075 2" xfId="463"/>
    <cellStyle name="style1580457801294" xfId="185"/>
    <cellStyle name="style1580457801294 2" xfId="464"/>
    <cellStyle name="style1580457801489" xfId="186"/>
    <cellStyle name="style1580457801489 2" xfId="465"/>
    <cellStyle name="style1580457802575" xfId="210"/>
    <cellStyle name="style1580457802575 2" xfId="489"/>
    <cellStyle name="style1580457802669" xfId="211"/>
    <cellStyle name="style1580457802669 2" xfId="490"/>
    <cellStyle name="style1580457802954" xfId="212"/>
    <cellStyle name="style1580457802954 2" xfId="491"/>
    <cellStyle name="style1580457831650" xfId="205"/>
    <cellStyle name="style1580457831650 2" xfId="484"/>
    <cellStyle name="style1580457831775" xfId="206"/>
    <cellStyle name="style1580457831775 2" xfId="485"/>
    <cellStyle name="style1580457831900" xfId="204"/>
    <cellStyle name="style1580457831900 2" xfId="483"/>
    <cellStyle name="style1580457832326" xfId="169"/>
    <cellStyle name="style1580457832326 2" xfId="448"/>
    <cellStyle name="style1580457832443" xfId="145"/>
    <cellStyle name="style1580457832443 2" xfId="424"/>
    <cellStyle name="style1580457832560" xfId="173"/>
    <cellStyle name="style1580457832560 2" xfId="452"/>
    <cellStyle name="style1580457832689" xfId="146"/>
    <cellStyle name="style1580457832689 2" xfId="425"/>
    <cellStyle name="style1580457833834" xfId="150"/>
    <cellStyle name="style1580457833834 2" xfId="429"/>
    <cellStyle name="style1580457833990" xfId="151"/>
    <cellStyle name="style1580457833990 2" xfId="430"/>
    <cellStyle name="style1580457834154" xfId="160"/>
    <cellStyle name="style1580457834154 2" xfId="439"/>
    <cellStyle name="style1580457834377" xfId="161"/>
    <cellStyle name="style1580457834377 2" xfId="440"/>
    <cellStyle name="style1580457834611" xfId="152"/>
    <cellStyle name="style1580457834611 2" xfId="431"/>
    <cellStyle name="style1580457834783" xfId="153"/>
    <cellStyle name="style1580457834783 2" xfId="432"/>
    <cellStyle name="style1580457834912" xfId="154"/>
    <cellStyle name="style1580457834912 2" xfId="433"/>
    <cellStyle name="style1580457835064" xfId="162"/>
    <cellStyle name="style1580457835064 2" xfId="441"/>
    <cellStyle name="style1580457835267" xfId="163"/>
    <cellStyle name="style1580457835267 2" xfId="442"/>
    <cellStyle name="style1580457835541" xfId="164"/>
    <cellStyle name="style1580457835541 2" xfId="443"/>
    <cellStyle name="style1580457835693" xfId="165"/>
    <cellStyle name="style1580457835693 2" xfId="444"/>
    <cellStyle name="style1580457835916" xfId="144"/>
    <cellStyle name="style1580457835916 2" xfId="423"/>
    <cellStyle name="style1580457836131" xfId="166"/>
    <cellStyle name="style1580457836131 2" xfId="445"/>
    <cellStyle name="style1580457836334" xfId="167"/>
    <cellStyle name="style1580457836334 2" xfId="446"/>
    <cellStyle name="style1580457836549" xfId="115"/>
    <cellStyle name="style1580457836549 2" xfId="394"/>
    <cellStyle name="style1580457836681" xfId="168"/>
    <cellStyle name="style1580457836681 2" xfId="447"/>
    <cellStyle name="style1580457836826" xfId="170"/>
    <cellStyle name="style1580457836826 2" xfId="449"/>
    <cellStyle name="style1580457837049" xfId="171"/>
    <cellStyle name="style1580457837049 2" xfId="450"/>
    <cellStyle name="style1580457837252" xfId="114"/>
    <cellStyle name="style1580457837252 2" xfId="393"/>
    <cellStyle name="style1580457837435" xfId="172"/>
    <cellStyle name="style1580457837435 2" xfId="451"/>
    <cellStyle name="style1580457837646" xfId="174"/>
    <cellStyle name="style1580457837646 2" xfId="453"/>
    <cellStyle name="style1580457837877" xfId="175"/>
    <cellStyle name="style1580457837877 2" xfId="454"/>
    <cellStyle name="style1580457838099" xfId="116"/>
    <cellStyle name="style1580457838099 2" xfId="395"/>
    <cellStyle name="style1580457838244" xfId="176"/>
    <cellStyle name="style1580457838244 2" xfId="455"/>
    <cellStyle name="style1580457838697" xfId="155"/>
    <cellStyle name="style1580457838697 2" xfId="434"/>
    <cellStyle name="style1580457838908" xfId="156"/>
    <cellStyle name="style1580457838908 2" xfId="435"/>
    <cellStyle name="style1580457839111" xfId="157"/>
    <cellStyle name="style1580457839111 2" xfId="436"/>
    <cellStyle name="style1580457839322" xfId="158"/>
    <cellStyle name="style1580457839322 2" xfId="437"/>
    <cellStyle name="style1580457839533" xfId="159"/>
    <cellStyle name="style1580457839533 2" xfId="438"/>
    <cellStyle name="style1580457840127" xfId="207"/>
    <cellStyle name="style1580457840127 2" xfId="486"/>
    <cellStyle name="style1580457840291" xfId="208"/>
    <cellStyle name="style1580457840291 2" xfId="487"/>
    <cellStyle name="style1580457840470" xfId="209"/>
    <cellStyle name="style1580457840470 2" xfId="488"/>
    <cellStyle name="style1585237610934" xfId="574"/>
    <cellStyle name="style1585650543043" xfId="689"/>
    <cellStyle name="style1585650543168" xfId="673"/>
    <cellStyle name="style1585650543402" xfId="690"/>
    <cellStyle name="style1585650584176" xfId="676"/>
    <cellStyle name="style1585650584316" xfId="680"/>
    <cellStyle name="style1585650584676" xfId="677"/>
    <cellStyle name="style1585650584816" xfId="678"/>
    <cellStyle name="style1585650585066" xfId="679"/>
    <cellStyle name="style1585650585191" xfId="681"/>
    <cellStyle name="style1585650585301" xfId="682"/>
    <cellStyle name="style1585650585566" xfId="683"/>
    <cellStyle name="style1585650585738" xfId="684"/>
    <cellStyle name="style1585650585863" xfId="685"/>
    <cellStyle name="style1585650586504" xfId="686"/>
    <cellStyle name="style1585650586926" xfId="691"/>
    <cellStyle name="style1588178155551" xfId="695"/>
    <cellStyle name="style1588178155809" xfId="694"/>
    <cellStyle name="style1589879175738" xfId="217"/>
    <cellStyle name="style1589879175738 2" xfId="496"/>
    <cellStyle name="style1589879175809" xfId="213"/>
    <cellStyle name="style1589879175809 2" xfId="492"/>
    <cellStyle name="style1589879175887" xfId="214"/>
    <cellStyle name="style1589879175887 2" xfId="493"/>
    <cellStyle name="style1589879175981" xfId="218"/>
    <cellStyle name="style1589879175981 2" xfId="497"/>
    <cellStyle name="style1589879176051" xfId="215"/>
    <cellStyle name="style1589879176051 2" xfId="494"/>
    <cellStyle name="style1589879176137" xfId="216"/>
    <cellStyle name="style1589879176137 2" xfId="495"/>
    <cellStyle name="style1589879176348" xfId="135"/>
    <cellStyle name="style1589879176348 2" xfId="414"/>
    <cellStyle name="style1589879176414" xfId="120"/>
    <cellStyle name="style1589879176414 2" xfId="399"/>
    <cellStyle name="style1589879176484" xfId="119"/>
    <cellStyle name="style1589879176484 2" xfId="398"/>
    <cellStyle name="style1589879176543" xfId="134"/>
    <cellStyle name="style1589879176543 2" xfId="413"/>
    <cellStyle name="style1589879176613" xfId="121"/>
    <cellStyle name="style1589879176613 2" xfId="400"/>
    <cellStyle name="style1589879176684" xfId="117"/>
    <cellStyle name="style1589879176684 2" xfId="396"/>
    <cellStyle name="style1589879176754" xfId="118"/>
    <cellStyle name="style1589879176754 2" xfId="397"/>
    <cellStyle name="style1589879176817" xfId="133"/>
    <cellStyle name="style1589879176817 2" xfId="412"/>
    <cellStyle name="style1589879177082" xfId="122"/>
    <cellStyle name="style1589879177082 2" xfId="401"/>
    <cellStyle name="style1589879177152" xfId="123"/>
    <cellStyle name="style1589879177152 2" xfId="402"/>
    <cellStyle name="style1589879177219" xfId="124"/>
    <cellStyle name="style1589879177219 2" xfId="403"/>
    <cellStyle name="style1589879177277" xfId="136"/>
    <cellStyle name="style1589879177277 2" xfId="415"/>
    <cellStyle name="style1589879571055" xfId="225"/>
    <cellStyle name="style1589879571055 2" xfId="504"/>
    <cellStyle name="style1589879571121" xfId="226"/>
    <cellStyle name="style1589879571121 2" xfId="505"/>
    <cellStyle name="style1589879571211" xfId="227"/>
    <cellStyle name="style1589879571211 2" xfId="506"/>
    <cellStyle name="style1589879571281" xfId="223"/>
    <cellStyle name="style1589879571281 2" xfId="502"/>
    <cellStyle name="style1589879571352" xfId="219"/>
    <cellStyle name="style1589879571352 2" xfId="498"/>
    <cellStyle name="style1589879571437" xfId="220"/>
    <cellStyle name="style1589879571437 2" xfId="499"/>
    <cellStyle name="style1589879571562" xfId="224"/>
    <cellStyle name="style1589879571562 2" xfId="503"/>
    <cellStyle name="style1589879571641" xfId="221"/>
    <cellStyle name="style1589879571641 2" xfId="500"/>
    <cellStyle name="style1589879571734" xfId="222"/>
    <cellStyle name="style1589879571734 2" xfId="501"/>
    <cellStyle name="style1589879571969" xfId="137"/>
    <cellStyle name="style1589879571969 2" xfId="416"/>
    <cellStyle name="style1589879572039" xfId="128"/>
    <cellStyle name="style1589879572039 2" xfId="407"/>
    <cellStyle name="style1589879572113" xfId="127"/>
    <cellStyle name="style1589879572113 2" xfId="406"/>
    <cellStyle name="style1589879572180" xfId="139"/>
    <cellStyle name="style1589879572180 2" xfId="418"/>
    <cellStyle name="style1589879572250" xfId="129"/>
    <cellStyle name="style1589879572250 2" xfId="408"/>
    <cellStyle name="style1589879572320" xfId="125"/>
    <cellStyle name="style1589879572320 2" xfId="404"/>
    <cellStyle name="style1589879572387" xfId="126"/>
    <cellStyle name="style1589879572387 2" xfId="405"/>
    <cellStyle name="style1589879572449" xfId="138"/>
    <cellStyle name="style1589879572449 2" xfId="417"/>
    <cellStyle name="style1589879572715" xfId="130"/>
    <cellStyle name="style1589879572715 2" xfId="409"/>
    <cellStyle name="style1589879572789" xfId="131"/>
    <cellStyle name="style1589879572789 2" xfId="410"/>
    <cellStyle name="style1589879572855" xfId="132"/>
    <cellStyle name="style1589879572855 2" xfId="411"/>
    <cellStyle name="style1589879572918" xfId="140"/>
    <cellStyle name="style1589879572918 2" xfId="419"/>
    <cellStyle name="style1590475934409" xfId="687"/>
    <cellStyle name="style1590475936071" xfId="688"/>
    <cellStyle name="style1590475936285" xfId="675"/>
    <cellStyle name="style1590475936597" xfId="674"/>
    <cellStyle name="style1590475936862" xfId="692"/>
    <cellStyle name="style1590674752020" xfId="235"/>
    <cellStyle name="style1590674752020 2" xfId="514"/>
    <cellStyle name="style1590674752087" xfId="234"/>
    <cellStyle name="style1590674752087 2" xfId="513"/>
    <cellStyle name="style1590674752278" xfId="237"/>
    <cellStyle name="style1590674752278 2" xfId="516"/>
    <cellStyle name="style1590674752344" xfId="236"/>
    <cellStyle name="style1590674752344 2" xfId="515"/>
    <cellStyle name="style1590674752641" xfId="239"/>
    <cellStyle name="style1590674752641 2" xfId="518"/>
    <cellStyle name="style1590674752704" xfId="238"/>
    <cellStyle name="style1590674752704 2" xfId="517"/>
    <cellStyle name="style1590674805076" xfId="229"/>
    <cellStyle name="style1590674805076 2" xfId="508"/>
    <cellStyle name="style1590674805134" xfId="228"/>
    <cellStyle name="style1590674805134 2" xfId="507"/>
    <cellStyle name="style1590674805310" xfId="231"/>
    <cellStyle name="style1590674805310 2" xfId="510"/>
    <cellStyle name="style1590674805372" xfId="230"/>
    <cellStyle name="style1590674805372 2" xfId="509"/>
    <cellStyle name="style1590674805646" xfId="233"/>
    <cellStyle name="style1590674805646 2" xfId="512"/>
    <cellStyle name="style1590674805705" xfId="232"/>
    <cellStyle name="style1590674805705 2" xfId="511"/>
    <cellStyle name="style1595232207979" xfId="256"/>
    <cellStyle name="style1595232207979 2" xfId="535"/>
    <cellStyle name="style1612520253087" xfId="246"/>
    <cellStyle name="style1612520253087 2" xfId="525"/>
    <cellStyle name="style1612520253363" xfId="247"/>
    <cellStyle name="style1612520253363 2" xfId="526"/>
    <cellStyle name="style1612520253595" xfId="251"/>
    <cellStyle name="style1612520253595 2" xfId="530"/>
    <cellStyle name="style1612520253802" xfId="252"/>
    <cellStyle name="style1612520253802 2" xfId="531"/>
    <cellStyle name="style1612520255421" xfId="264"/>
    <cellStyle name="style1612520255421 2" xfId="541"/>
    <cellStyle name="style1612520255635" xfId="265"/>
    <cellStyle name="style1612520255635 2" xfId="542"/>
    <cellStyle name="style1612520255886" xfId="274"/>
    <cellStyle name="style1612520255886 2" xfId="551"/>
    <cellStyle name="style1612520256163" xfId="275"/>
    <cellStyle name="style1612520256163 2" xfId="552"/>
    <cellStyle name="style1612520256374" xfId="266"/>
    <cellStyle name="style1612520256374 2" xfId="543"/>
    <cellStyle name="style1612520256656" xfId="267"/>
    <cellStyle name="style1612520256656 2" xfId="544"/>
    <cellStyle name="style1612520256908" xfId="268"/>
    <cellStyle name="style1612520256908 2" xfId="545"/>
    <cellStyle name="style1612520257141" xfId="276"/>
    <cellStyle name="style1612520257141 2" xfId="553"/>
    <cellStyle name="style1612520257426" xfId="277"/>
    <cellStyle name="style1612520257426 2" xfId="554"/>
    <cellStyle name="style1612520257653" xfId="278"/>
    <cellStyle name="style1612520257653 2" xfId="555"/>
    <cellStyle name="style1612520257881" xfId="241"/>
    <cellStyle name="style1612520257881 2" xfId="520"/>
    <cellStyle name="style1612520258096" xfId="242"/>
    <cellStyle name="style1612520258096 2" xfId="521"/>
    <cellStyle name="style1612520258405" xfId="243"/>
    <cellStyle name="style1612520258405 2" xfId="522"/>
    <cellStyle name="style1612520258611" xfId="244"/>
    <cellStyle name="style1612520258611 2" xfId="523"/>
    <cellStyle name="style1612520258810" xfId="245"/>
    <cellStyle name="style1612520258810 2" xfId="524"/>
    <cellStyle name="style1612520258985" xfId="260"/>
    <cellStyle name="style1612520258985 2" xfId="538"/>
    <cellStyle name="style1612520259233" xfId="248"/>
    <cellStyle name="style1612520259233 2" xfId="527"/>
    <cellStyle name="style1612520259572" xfId="249"/>
    <cellStyle name="style1612520259572 2" xfId="528"/>
    <cellStyle name="style1612520259818" xfId="250"/>
    <cellStyle name="style1612520259818 2" xfId="529"/>
    <cellStyle name="style1612520259989" xfId="261"/>
    <cellStyle name="style1612520259989 2" xfId="539"/>
    <cellStyle name="style1612520260386" xfId="253"/>
    <cellStyle name="style1612520260386 2" xfId="532"/>
    <cellStyle name="style1612520260655" xfId="254"/>
    <cellStyle name="style1612520260655 2" xfId="533"/>
    <cellStyle name="style1612520260873" xfId="255"/>
    <cellStyle name="style1612520260873 2" xfId="534"/>
    <cellStyle name="style1612520261029" xfId="262"/>
    <cellStyle name="style1612520261029 2" xfId="540"/>
    <cellStyle name="style1612520261438" xfId="269"/>
    <cellStyle name="style1612520261438 2" xfId="546"/>
    <cellStyle name="style1612520261655" xfId="270"/>
    <cellStyle name="style1612520261655 2" xfId="547"/>
    <cellStyle name="style1612520261904" xfId="271"/>
    <cellStyle name="style1612520261904 2" xfId="548"/>
    <cellStyle name="style1612520262094" xfId="272"/>
    <cellStyle name="style1612520262094 2" xfId="549"/>
    <cellStyle name="style1612520262341" xfId="273"/>
    <cellStyle name="style1612520262341 2" xfId="550"/>
    <cellStyle name="style1646744876450" xfId="292"/>
    <cellStyle name="style1646744876450 2" xfId="567"/>
    <cellStyle name="style1646744876540" xfId="286"/>
    <cellStyle name="style1646744876540 2" xfId="561"/>
    <cellStyle name="style1646744876620" xfId="289"/>
    <cellStyle name="style1646744876620 2" xfId="564"/>
    <cellStyle name="style1646744876660" xfId="288"/>
    <cellStyle name="style1646744876660 2" xfId="563"/>
    <cellStyle name="style1646744876705" xfId="287"/>
    <cellStyle name="style1646744876705 2" xfId="562"/>
    <cellStyle name="style1646744876835" xfId="291"/>
    <cellStyle name="style1646744876835 2" xfId="566"/>
    <cellStyle name="style1646744876925" xfId="290"/>
    <cellStyle name="style1646744876925 2" xfId="565"/>
  </cellStyles>
  <dxfs count="1">
    <dxf>
      <fill>
        <patternFill>
          <bgColor theme="0" tint="-0.14996795556505021"/>
        </patternFill>
      </fill>
    </dxf>
  </dxfs>
  <tableStyles count="0" defaultTableStyle="TableStyleMedium2" defaultPivotStyle="PivotStyleLight16"/>
  <colors>
    <mruColors>
      <color rgb="FFC5D9F1"/>
      <color rgb="FFA59D97"/>
      <color rgb="FFEB912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85136</xdr:colOff>
      <xdr:row>4</xdr:row>
      <xdr:rowOff>138765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1999661"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AA160"/>
  <sheetViews>
    <sheetView showGridLines="0" tabSelected="1" zoomScale="80" zoomScaleNormal="80" workbookViewId="0">
      <selection activeCell="A8" sqref="A8:L8"/>
    </sheetView>
  </sheetViews>
  <sheetFormatPr baseColWidth="10" defaultColWidth="11" defaultRowHeight="14"/>
  <cols>
    <col min="1" max="1" width="6.5" style="37" customWidth="1"/>
    <col min="2" max="2" width="18.58203125" style="37" customWidth="1"/>
    <col min="3" max="3" width="6.5" style="37" customWidth="1"/>
    <col min="4" max="4" width="30.58203125" style="37" customWidth="1"/>
    <col min="5" max="5" width="19.5" style="37" customWidth="1"/>
    <col min="6" max="6" width="11" style="37"/>
    <col min="7" max="7" width="12.58203125" style="37" customWidth="1"/>
    <col min="8" max="8" width="11" style="2"/>
    <col min="9" max="10" width="11" style="37"/>
    <col min="11" max="11" width="7" style="37" customWidth="1"/>
    <col min="12" max="16384" width="11" style="37"/>
  </cols>
  <sheetData>
    <row r="1" spans="1:27">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row>
    <row r="2" spans="1:27">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row>
    <row r="3" spans="1:27">
      <c r="A3" s="766"/>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row>
    <row r="4" spans="1:27">
      <c r="A4" s="766"/>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row>
    <row r="5" spans="1:27">
      <c r="A5" s="766"/>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row>
    <row r="6" spans="1:27">
      <c r="A6" s="766"/>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row>
    <row r="7" spans="1:27" ht="47" customHeight="1">
      <c r="A7" s="963" t="s">
        <v>433</v>
      </c>
      <c r="B7" s="792"/>
      <c r="C7" s="792"/>
      <c r="D7" s="792"/>
      <c r="E7" s="792"/>
      <c r="F7" s="792"/>
      <c r="G7" s="792"/>
      <c r="H7" s="792"/>
      <c r="I7" s="792"/>
      <c r="J7" s="792"/>
      <c r="K7" s="792"/>
      <c r="L7" s="792"/>
      <c r="M7" s="766"/>
      <c r="N7" s="766"/>
      <c r="O7" s="766"/>
      <c r="P7" s="766"/>
      <c r="Q7" s="766"/>
      <c r="R7" s="766"/>
      <c r="S7" s="766"/>
      <c r="T7" s="766"/>
      <c r="U7" s="766"/>
      <c r="V7" s="766"/>
      <c r="W7" s="766"/>
      <c r="X7" s="766"/>
      <c r="Y7" s="766"/>
      <c r="Z7" s="766"/>
      <c r="AA7" s="766"/>
    </row>
    <row r="8" spans="1:27" s="43" customFormat="1">
      <c r="A8" s="964"/>
      <c r="B8" s="964"/>
      <c r="C8" s="964"/>
      <c r="D8" s="964"/>
      <c r="E8" s="964"/>
      <c r="F8" s="964"/>
      <c r="G8" s="964"/>
      <c r="H8" s="964"/>
      <c r="I8" s="964"/>
      <c r="J8" s="964"/>
      <c r="K8" s="964"/>
      <c r="L8" s="964"/>
      <c r="M8" s="766"/>
      <c r="N8" s="766"/>
      <c r="O8" s="766"/>
      <c r="P8" s="766"/>
      <c r="Q8" s="766"/>
      <c r="R8" s="766"/>
      <c r="S8" s="766"/>
      <c r="T8" s="766"/>
      <c r="U8" s="766"/>
      <c r="V8" s="766"/>
      <c r="W8" s="766"/>
      <c r="X8" s="766"/>
      <c r="Y8" s="766"/>
      <c r="Z8" s="766"/>
      <c r="AA8" s="766"/>
    </row>
    <row r="9" spans="1:27" ht="15" customHeight="1">
      <c r="A9" s="780" t="s">
        <v>354</v>
      </c>
      <c r="B9" s="780"/>
      <c r="C9" s="780"/>
      <c r="D9" s="780"/>
      <c r="E9" s="780"/>
      <c r="F9" s="780"/>
      <c r="G9" s="780"/>
      <c r="H9" s="780"/>
      <c r="I9" s="780"/>
      <c r="J9" s="780"/>
      <c r="K9" s="780"/>
      <c r="L9" s="780"/>
      <c r="M9" s="7"/>
      <c r="N9" s="7"/>
      <c r="O9" s="766"/>
      <c r="P9" s="766"/>
      <c r="Q9" s="766"/>
      <c r="R9" s="766"/>
      <c r="S9" s="766"/>
      <c r="T9" s="766"/>
      <c r="U9" s="766"/>
      <c r="V9" s="766"/>
      <c r="W9" s="766"/>
      <c r="X9" s="766"/>
      <c r="Y9" s="766"/>
      <c r="Z9" s="766"/>
      <c r="AA9" s="766"/>
    </row>
    <row r="10" spans="1:27">
      <c r="A10" s="766"/>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row>
    <row r="11" spans="1:27" s="43" customFormat="1" ht="14.5">
      <c r="A11" s="767" t="s">
        <v>355</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row>
    <row r="12" spans="1:27" s="43" customFormat="1">
      <c r="A12" s="766"/>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row>
    <row r="13" spans="1:27" s="43" customFormat="1" ht="14.5">
      <c r="A13" s="769" t="s">
        <v>356</v>
      </c>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row>
    <row r="14" spans="1:27" s="43" customFormat="1" ht="14.5">
      <c r="A14" s="770"/>
      <c r="B14" s="770"/>
      <c r="C14" s="770"/>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row>
    <row r="15" spans="1:27" ht="14.5">
      <c r="A15" s="783" t="s">
        <v>362</v>
      </c>
      <c r="B15" s="783"/>
      <c r="C15" s="783"/>
      <c r="D15" s="783"/>
      <c r="E15" s="783"/>
      <c r="F15" s="783"/>
      <c r="G15" s="783"/>
      <c r="H15" s="783"/>
      <c r="I15" s="783"/>
      <c r="J15" s="783"/>
      <c r="K15" s="783"/>
      <c r="L15" s="783"/>
      <c r="M15" s="783"/>
      <c r="N15" s="783"/>
      <c r="O15" s="783"/>
      <c r="P15" s="768"/>
      <c r="Q15" s="768"/>
      <c r="R15" s="768"/>
      <c r="S15" s="768"/>
      <c r="T15" s="768"/>
      <c r="U15" s="768"/>
      <c r="V15" s="768"/>
      <c r="W15" s="768"/>
      <c r="X15" s="768"/>
      <c r="Y15" s="768"/>
      <c r="Z15" s="768"/>
      <c r="AA15" s="768"/>
    </row>
    <row r="16" spans="1:27" ht="14.5">
      <c r="A16" s="783" t="s">
        <v>363</v>
      </c>
      <c r="B16" s="783"/>
      <c r="C16" s="783"/>
      <c r="D16" s="783"/>
      <c r="E16" s="783"/>
      <c r="F16" s="783"/>
      <c r="G16" s="783"/>
      <c r="H16" s="783"/>
      <c r="I16" s="783"/>
      <c r="J16" s="783"/>
      <c r="K16" s="783"/>
      <c r="L16" s="783"/>
      <c r="M16" s="783"/>
      <c r="N16" s="783"/>
      <c r="O16" s="783"/>
      <c r="P16" s="768"/>
      <c r="Q16" s="768"/>
      <c r="R16" s="768"/>
      <c r="S16" s="768"/>
      <c r="T16" s="768"/>
      <c r="U16" s="768"/>
      <c r="V16" s="768"/>
      <c r="W16" s="768"/>
      <c r="X16" s="768"/>
      <c r="Y16" s="768"/>
      <c r="Z16" s="768"/>
      <c r="AA16" s="768"/>
    </row>
    <row r="17" spans="1:27" s="83" customFormat="1" ht="14.5">
      <c r="A17" s="783" t="s">
        <v>364</v>
      </c>
      <c r="B17" s="783"/>
      <c r="C17" s="783"/>
      <c r="D17" s="783"/>
      <c r="E17" s="783"/>
      <c r="F17" s="783"/>
      <c r="G17" s="783"/>
      <c r="H17" s="783"/>
      <c r="I17" s="783"/>
      <c r="J17" s="783"/>
      <c r="K17" s="783"/>
      <c r="L17" s="783"/>
      <c r="M17" s="783"/>
      <c r="N17" s="783"/>
      <c r="O17" s="783"/>
      <c r="P17" s="768"/>
      <c r="Q17" s="768"/>
      <c r="R17" s="768"/>
      <c r="S17" s="768"/>
      <c r="T17" s="768"/>
      <c r="U17" s="768"/>
      <c r="V17" s="768"/>
      <c r="W17" s="768"/>
      <c r="X17" s="768"/>
      <c r="Y17" s="768"/>
      <c r="Z17" s="768"/>
      <c r="AA17" s="768"/>
    </row>
    <row r="18" spans="1:27" ht="14.5">
      <c r="A18" s="783" t="s">
        <v>365</v>
      </c>
      <c r="B18" s="783"/>
      <c r="C18" s="783"/>
      <c r="D18" s="783"/>
      <c r="E18" s="783"/>
      <c r="F18" s="783"/>
      <c r="G18" s="783"/>
      <c r="H18" s="783"/>
      <c r="I18" s="783"/>
      <c r="J18" s="783"/>
      <c r="K18" s="783"/>
      <c r="L18" s="783"/>
      <c r="M18" s="783"/>
      <c r="N18" s="783"/>
      <c r="O18" s="783"/>
      <c r="P18" s="768"/>
      <c r="Q18" s="768"/>
      <c r="R18" s="768"/>
      <c r="S18" s="768"/>
      <c r="T18" s="768"/>
      <c r="U18" s="768"/>
      <c r="V18" s="768"/>
      <c r="W18" s="768"/>
      <c r="X18" s="768"/>
      <c r="Y18" s="768"/>
      <c r="Z18" s="768"/>
      <c r="AA18" s="768"/>
    </row>
    <row r="19" spans="1:27" s="43" customFormat="1" ht="16.5">
      <c r="A19" s="781" t="s">
        <v>366</v>
      </c>
      <c r="B19" s="781"/>
      <c r="C19" s="781"/>
      <c r="D19" s="781"/>
      <c r="E19" s="781"/>
      <c r="F19" s="781"/>
      <c r="G19" s="781"/>
      <c r="H19" s="781"/>
      <c r="I19" s="781"/>
      <c r="J19" s="781"/>
      <c r="K19" s="781"/>
      <c r="L19" s="781"/>
      <c r="M19" s="781"/>
      <c r="N19" s="781"/>
      <c r="O19" s="781"/>
      <c r="P19" s="768"/>
      <c r="Q19" s="768"/>
      <c r="R19" s="768"/>
      <c r="S19" s="768"/>
      <c r="T19" s="768"/>
      <c r="U19" s="768"/>
      <c r="V19" s="768"/>
      <c r="W19" s="768"/>
      <c r="X19" s="768"/>
      <c r="Y19" s="768"/>
      <c r="Z19" s="768"/>
      <c r="AA19" s="768"/>
    </row>
    <row r="20" spans="1:27" ht="16.5">
      <c r="A20" s="781" t="s">
        <v>367</v>
      </c>
      <c r="B20" s="781"/>
      <c r="C20" s="781"/>
      <c r="D20" s="781"/>
      <c r="E20" s="781"/>
      <c r="F20" s="781"/>
      <c r="G20" s="781"/>
      <c r="H20" s="781"/>
      <c r="I20" s="781"/>
      <c r="J20" s="781"/>
      <c r="K20" s="781"/>
      <c r="L20" s="781"/>
      <c r="M20" s="781"/>
      <c r="N20" s="781"/>
      <c r="O20" s="781"/>
      <c r="P20" s="768"/>
      <c r="Q20" s="768"/>
      <c r="R20" s="768"/>
      <c r="S20" s="768"/>
      <c r="T20" s="768"/>
      <c r="U20" s="768"/>
      <c r="V20" s="768"/>
      <c r="W20" s="768"/>
      <c r="X20" s="768"/>
      <c r="Y20" s="768"/>
      <c r="Z20" s="768"/>
      <c r="AA20" s="768"/>
    </row>
    <row r="21" spans="1:27" ht="16.5">
      <c r="A21" s="781" t="s">
        <v>368</v>
      </c>
      <c r="B21" s="781"/>
      <c r="C21" s="781"/>
      <c r="D21" s="781"/>
      <c r="E21" s="781"/>
      <c r="F21" s="781"/>
      <c r="G21" s="781"/>
      <c r="H21" s="781"/>
      <c r="I21" s="781"/>
      <c r="J21" s="781"/>
      <c r="K21" s="781"/>
      <c r="L21" s="781"/>
      <c r="M21" s="781"/>
      <c r="N21" s="781"/>
      <c r="O21" s="781"/>
      <c r="P21" s="768"/>
      <c r="Q21" s="768"/>
      <c r="R21" s="768"/>
      <c r="S21" s="768"/>
      <c r="T21" s="768"/>
      <c r="U21" s="768"/>
      <c r="V21" s="768"/>
      <c r="W21" s="768"/>
      <c r="X21" s="768"/>
      <c r="Y21" s="768"/>
      <c r="Z21" s="768"/>
      <c r="AA21" s="768"/>
    </row>
    <row r="22" spans="1:27" ht="16.5">
      <c r="A22" s="782" t="s">
        <v>369</v>
      </c>
      <c r="B22" s="782"/>
      <c r="C22" s="782"/>
      <c r="D22" s="782"/>
      <c r="E22" s="782"/>
      <c r="F22" s="782"/>
      <c r="G22" s="782"/>
      <c r="H22" s="782"/>
      <c r="I22" s="782"/>
      <c r="J22" s="782"/>
      <c r="K22" s="782"/>
      <c r="L22" s="782"/>
      <c r="M22" s="782"/>
      <c r="N22" s="782"/>
      <c r="O22" s="782"/>
      <c r="P22" s="768"/>
      <c r="Q22" s="768"/>
      <c r="R22" s="768"/>
      <c r="S22" s="768"/>
      <c r="T22" s="768"/>
      <c r="U22" s="768"/>
      <c r="V22" s="768"/>
      <c r="W22" s="768"/>
      <c r="X22" s="768"/>
      <c r="Y22" s="768"/>
      <c r="Z22" s="768"/>
      <c r="AA22" s="768"/>
    </row>
    <row r="23" spans="1:27" s="43" customFormat="1" ht="16.5">
      <c r="A23" s="765" t="s">
        <v>370</v>
      </c>
      <c r="B23" s="768"/>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row>
    <row r="24" spans="1:27" s="80" customFormat="1" ht="16.5">
      <c r="A24" s="765" t="s">
        <v>371</v>
      </c>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row>
    <row r="25" spans="1:27" s="80" customFormat="1" ht="16.5">
      <c r="A25" s="765" t="s">
        <v>372</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row>
    <row r="26" spans="1:27" ht="16.5">
      <c r="A26" s="764" t="s">
        <v>373</v>
      </c>
      <c r="B26" s="768"/>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row>
    <row r="27" spans="1:27" ht="16.5">
      <c r="A27" s="764" t="s">
        <v>374</v>
      </c>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row>
    <row r="28" spans="1:27" ht="16.5">
      <c r="A28" s="764" t="s">
        <v>375</v>
      </c>
      <c r="B28" s="768"/>
      <c r="C28" s="768"/>
      <c r="D28" s="768"/>
      <c r="E28" s="768"/>
      <c r="F28" s="768"/>
      <c r="G28" s="768"/>
      <c r="H28" s="768"/>
      <c r="I28" s="768"/>
      <c r="J28" s="768"/>
      <c r="K28" s="768"/>
      <c r="L28" s="768"/>
      <c r="M28" s="768"/>
      <c r="N28" s="768"/>
      <c r="O28" s="768"/>
      <c r="P28" s="768"/>
      <c r="Q28" s="768"/>
      <c r="R28" s="768"/>
      <c r="S28" s="768"/>
      <c r="T28" s="768"/>
      <c r="U28" s="768"/>
      <c r="V28" s="768"/>
      <c r="W28" s="768"/>
      <c r="X28" s="768"/>
      <c r="Y28" s="768"/>
      <c r="Z28" s="768"/>
      <c r="AA28" s="768"/>
    </row>
    <row r="29" spans="1:27" ht="16.5">
      <c r="A29" s="764" t="s">
        <v>376</v>
      </c>
      <c r="B29" s="768"/>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row>
    <row r="30" spans="1:27" ht="16.5">
      <c r="A30" s="764" t="s">
        <v>377</v>
      </c>
      <c r="B30" s="768"/>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row>
    <row r="31" spans="1:27" ht="16.5">
      <c r="A31" s="764" t="s">
        <v>379</v>
      </c>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row>
    <row r="32" spans="1:27" ht="16.5">
      <c r="A32" s="784" t="s">
        <v>380</v>
      </c>
      <c r="B32" s="784"/>
      <c r="C32" s="784"/>
      <c r="D32" s="784"/>
      <c r="E32" s="784"/>
      <c r="F32" s="784"/>
      <c r="G32" s="784"/>
      <c r="H32" s="784"/>
      <c r="I32" s="768"/>
      <c r="J32" s="768"/>
      <c r="K32" s="768"/>
      <c r="L32" s="768"/>
      <c r="M32" s="768"/>
      <c r="N32" s="768"/>
      <c r="O32" s="768"/>
      <c r="P32" s="768"/>
      <c r="Q32" s="768"/>
      <c r="R32" s="768"/>
      <c r="S32" s="768"/>
      <c r="T32" s="768"/>
      <c r="U32" s="768"/>
      <c r="V32" s="768"/>
      <c r="W32" s="768"/>
      <c r="X32" s="768"/>
      <c r="Y32" s="768"/>
      <c r="Z32" s="768"/>
      <c r="AA32" s="768"/>
    </row>
    <row r="33" spans="1:27" ht="16.5">
      <c r="A33" s="784" t="s">
        <v>381</v>
      </c>
      <c r="B33" s="784"/>
      <c r="C33" s="784"/>
      <c r="D33" s="784"/>
      <c r="E33" s="784"/>
      <c r="F33" s="784"/>
      <c r="G33" s="784"/>
      <c r="H33" s="784"/>
      <c r="I33" s="768"/>
      <c r="J33" s="768"/>
      <c r="K33" s="768"/>
      <c r="L33" s="768"/>
      <c r="M33" s="768"/>
      <c r="N33" s="768"/>
      <c r="O33" s="768"/>
      <c r="P33" s="768"/>
      <c r="Q33" s="768"/>
      <c r="R33" s="768"/>
      <c r="S33" s="768"/>
      <c r="T33" s="768"/>
      <c r="U33" s="768"/>
      <c r="V33" s="768"/>
      <c r="W33" s="768"/>
      <c r="X33" s="768"/>
      <c r="Y33" s="768"/>
      <c r="Z33" s="768"/>
      <c r="AA33" s="768"/>
    </row>
    <row r="34" spans="1:27" ht="14.5">
      <c r="A34" s="785" t="s">
        <v>417</v>
      </c>
      <c r="B34" s="785"/>
      <c r="C34" s="785"/>
      <c r="D34" s="785"/>
      <c r="E34" s="785"/>
      <c r="F34" s="785"/>
      <c r="G34" s="785"/>
      <c r="H34" s="785"/>
      <c r="I34" s="785"/>
      <c r="J34" s="785"/>
      <c r="K34" s="785"/>
      <c r="L34" s="785"/>
      <c r="M34" s="785"/>
      <c r="N34" s="768"/>
      <c r="O34" s="768"/>
      <c r="P34" s="768"/>
      <c r="Q34" s="768"/>
      <c r="R34" s="768"/>
      <c r="S34" s="768"/>
      <c r="T34" s="768"/>
      <c r="U34" s="768"/>
      <c r="V34" s="768"/>
      <c r="W34" s="768"/>
      <c r="X34" s="768"/>
      <c r="Y34" s="768"/>
      <c r="Z34" s="768"/>
      <c r="AA34" s="768"/>
    </row>
    <row r="35" spans="1:27" ht="14.5">
      <c r="A35" s="786" t="s">
        <v>382</v>
      </c>
      <c r="B35" s="786"/>
      <c r="C35" s="786"/>
      <c r="D35" s="786"/>
      <c r="E35" s="786"/>
      <c r="F35" s="786"/>
      <c r="G35" s="786"/>
      <c r="H35" s="786"/>
      <c r="I35" s="786"/>
      <c r="J35" s="786"/>
      <c r="K35" s="786"/>
      <c r="L35" s="786"/>
      <c r="M35" s="786"/>
      <c r="N35" s="786"/>
      <c r="O35" s="786"/>
      <c r="P35" s="786"/>
      <c r="Q35" s="786"/>
      <c r="R35" s="786"/>
      <c r="S35" s="768"/>
      <c r="T35" s="768"/>
      <c r="U35" s="768"/>
      <c r="V35" s="768"/>
      <c r="W35" s="768"/>
      <c r="X35" s="768"/>
      <c r="Y35" s="768"/>
      <c r="Z35" s="768"/>
      <c r="AA35" s="768"/>
    </row>
    <row r="36" spans="1:27" ht="14.5">
      <c r="A36" s="785" t="s">
        <v>383</v>
      </c>
      <c r="B36" s="785"/>
      <c r="C36" s="785"/>
      <c r="D36" s="785"/>
      <c r="E36" s="785"/>
      <c r="F36" s="785"/>
      <c r="G36" s="787"/>
      <c r="H36" s="787"/>
      <c r="I36" s="787"/>
      <c r="J36" s="787"/>
      <c r="K36" s="787"/>
      <c r="L36" s="787"/>
      <c r="M36" s="787"/>
      <c r="N36" s="787"/>
      <c r="O36" s="787"/>
      <c r="P36" s="787"/>
      <c r="Q36" s="787"/>
      <c r="R36" s="787"/>
      <c r="S36" s="768"/>
      <c r="T36" s="768"/>
      <c r="U36" s="768"/>
      <c r="V36" s="768"/>
      <c r="W36" s="768"/>
      <c r="X36" s="768"/>
      <c r="Y36" s="768"/>
      <c r="Z36" s="768"/>
      <c r="AA36" s="768"/>
    </row>
    <row r="37" spans="1:27" ht="14.5">
      <c r="A37" s="788" t="s">
        <v>384</v>
      </c>
      <c r="B37" s="788"/>
      <c r="C37" s="788"/>
      <c r="D37" s="788"/>
      <c r="E37" s="788"/>
      <c r="F37" s="788"/>
      <c r="G37" s="788"/>
      <c r="H37" s="788"/>
      <c r="I37" s="788"/>
      <c r="J37" s="788"/>
      <c r="K37" s="788"/>
      <c r="L37" s="788"/>
      <c r="M37" s="788"/>
      <c r="N37" s="788"/>
      <c r="O37" s="768"/>
      <c r="P37" s="768"/>
      <c r="Q37" s="768"/>
      <c r="R37" s="768"/>
      <c r="S37" s="768"/>
      <c r="T37" s="768"/>
      <c r="U37" s="768"/>
      <c r="V37" s="768"/>
      <c r="W37" s="768"/>
      <c r="X37" s="768"/>
      <c r="Y37" s="768"/>
      <c r="Z37" s="768"/>
      <c r="AA37" s="768"/>
    </row>
    <row r="38" spans="1:27" ht="14.5">
      <c r="A38" s="788" t="s">
        <v>329</v>
      </c>
      <c r="B38" s="788"/>
      <c r="C38" s="788"/>
      <c r="D38" s="788"/>
      <c r="E38" s="788"/>
      <c r="F38" s="788"/>
      <c r="G38" s="788"/>
      <c r="H38" s="788"/>
      <c r="I38" s="788"/>
      <c r="J38" s="788"/>
      <c r="K38" s="788"/>
      <c r="L38" s="788"/>
      <c r="M38" s="788"/>
      <c r="N38" s="768"/>
      <c r="O38" s="768"/>
      <c r="P38" s="768"/>
      <c r="Q38" s="768"/>
      <c r="R38" s="768"/>
      <c r="S38" s="768"/>
      <c r="T38" s="768"/>
      <c r="U38" s="768"/>
      <c r="V38" s="768"/>
      <c r="W38" s="768"/>
      <c r="X38" s="768"/>
      <c r="Y38" s="768"/>
      <c r="Z38" s="768"/>
      <c r="AA38" s="768"/>
    </row>
    <row r="39" spans="1:27" ht="14.5">
      <c r="A39" s="788" t="s">
        <v>385</v>
      </c>
      <c r="B39" s="788"/>
      <c r="C39" s="788"/>
      <c r="D39" s="788"/>
      <c r="E39" s="788"/>
      <c r="F39" s="788"/>
      <c r="G39" s="788"/>
      <c r="H39" s="788"/>
      <c r="I39" s="788"/>
      <c r="J39" s="788"/>
      <c r="K39" s="788"/>
      <c r="L39" s="788"/>
      <c r="M39" s="788"/>
      <c r="N39" s="768"/>
      <c r="O39" s="768"/>
      <c r="P39" s="768"/>
      <c r="Q39" s="768"/>
      <c r="R39" s="768"/>
      <c r="S39" s="768"/>
      <c r="T39" s="768"/>
      <c r="U39" s="768"/>
      <c r="V39" s="768"/>
      <c r="W39" s="768"/>
      <c r="X39" s="768"/>
      <c r="Y39" s="768"/>
      <c r="Z39" s="768"/>
      <c r="AA39" s="768"/>
    </row>
    <row r="40" spans="1:27" ht="14.5">
      <c r="A40" s="788" t="s">
        <v>327</v>
      </c>
      <c r="B40" s="788"/>
      <c r="C40" s="788"/>
      <c r="D40" s="788"/>
      <c r="E40" s="788"/>
      <c r="F40" s="788"/>
      <c r="G40" s="788"/>
      <c r="H40" s="788"/>
      <c r="I40" s="788"/>
      <c r="J40" s="788"/>
      <c r="K40" s="788"/>
      <c r="L40" s="768"/>
      <c r="M40" s="768"/>
      <c r="N40" s="768"/>
      <c r="O40" s="768"/>
      <c r="P40" s="768"/>
      <c r="Q40" s="768"/>
      <c r="R40" s="768"/>
      <c r="S40" s="768"/>
      <c r="T40" s="768"/>
      <c r="U40" s="768"/>
      <c r="V40" s="768"/>
      <c r="W40" s="768"/>
      <c r="X40" s="768"/>
      <c r="Y40" s="768"/>
      <c r="Z40" s="768"/>
      <c r="AA40" s="768"/>
    </row>
    <row r="41" spans="1:27" ht="14.5">
      <c r="A41" s="789" t="s">
        <v>328</v>
      </c>
      <c r="B41" s="789"/>
      <c r="C41" s="789"/>
      <c r="D41" s="789"/>
      <c r="E41" s="789"/>
      <c r="F41" s="789"/>
      <c r="G41" s="789"/>
      <c r="H41" s="789"/>
      <c r="I41" s="789"/>
      <c r="J41" s="789"/>
      <c r="K41" s="789"/>
      <c r="L41" s="768"/>
      <c r="M41" s="768"/>
      <c r="N41" s="768"/>
      <c r="O41" s="768"/>
      <c r="P41" s="768"/>
      <c r="Q41" s="768"/>
      <c r="R41" s="768"/>
      <c r="S41" s="768"/>
      <c r="T41" s="768"/>
      <c r="U41" s="768"/>
      <c r="V41" s="768"/>
      <c r="W41" s="768"/>
      <c r="X41" s="768"/>
      <c r="Y41" s="768"/>
      <c r="Z41" s="768"/>
      <c r="AA41" s="768"/>
    </row>
    <row r="42" spans="1:27" ht="14.5">
      <c r="A42" s="789" t="s">
        <v>330</v>
      </c>
      <c r="B42" s="789"/>
      <c r="C42" s="789"/>
      <c r="D42" s="789"/>
      <c r="E42" s="789"/>
      <c r="F42" s="789"/>
      <c r="G42" s="789"/>
      <c r="H42" s="789"/>
      <c r="I42" s="789"/>
      <c r="J42" s="789"/>
      <c r="K42" s="789"/>
      <c r="L42" s="768"/>
      <c r="M42" s="768"/>
      <c r="N42" s="768"/>
      <c r="O42" s="768"/>
      <c r="P42" s="768"/>
      <c r="Q42" s="768"/>
      <c r="R42" s="768"/>
      <c r="S42" s="768"/>
      <c r="T42" s="768"/>
      <c r="U42" s="768"/>
      <c r="V42" s="768"/>
      <c r="W42" s="768"/>
      <c r="X42" s="768"/>
      <c r="Y42" s="768"/>
      <c r="Z42" s="768"/>
      <c r="AA42" s="768"/>
    </row>
    <row r="43" spans="1:27" ht="14.5">
      <c r="A43" s="789" t="s">
        <v>425</v>
      </c>
      <c r="B43" s="789"/>
      <c r="C43" s="789"/>
      <c r="D43" s="789"/>
      <c r="E43" s="789"/>
      <c r="F43" s="789"/>
      <c r="G43" s="789"/>
      <c r="H43" s="789"/>
      <c r="I43" s="789"/>
      <c r="J43" s="789"/>
      <c r="K43" s="789"/>
      <c r="L43" s="768"/>
      <c r="M43" s="768"/>
      <c r="N43" s="768"/>
      <c r="O43" s="768"/>
      <c r="P43" s="768"/>
      <c r="Q43" s="768"/>
      <c r="R43" s="768"/>
      <c r="S43" s="768"/>
      <c r="T43" s="768"/>
      <c r="U43" s="768"/>
      <c r="V43" s="768"/>
      <c r="W43" s="768"/>
      <c r="X43" s="768"/>
      <c r="Y43" s="768"/>
      <c r="Z43" s="768"/>
      <c r="AA43" s="768"/>
    </row>
    <row r="44" spans="1:27" ht="14.5">
      <c r="A44" s="789" t="s">
        <v>426</v>
      </c>
      <c r="B44" s="789"/>
      <c r="C44" s="789"/>
      <c r="D44" s="789"/>
      <c r="E44" s="789"/>
      <c r="F44" s="789"/>
      <c r="G44" s="789"/>
      <c r="H44" s="789"/>
      <c r="I44" s="789"/>
      <c r="J44" s="789"/>
      <c r="K44" s="789"/>
      <c r="L44" s="768"/>
      <c r="M44" s="768"/>
      <c r="N44" s="768"/>
      <c r="O44" s="768"/>
      <c r="P44" s="768"/>
      <c r="Q44" s="768"/>
      <c r="R44" s="768"/>
      <c r="S44" s="768"/>
      <c r="T44" s="768"/>
      <c r="U44" s="768"/>
      <c r="V44" s="768"/>
      <c r="W44" s="768"/>
      <c r="X44" s="768"/>
      <c r="Y44" s="768"/>
      <c r="Z44" s="768"/>
      <c r="AA44" s="768"/>
    </row>
    <row r="45" spans="1:27" ht="14.5">
      <c r="A45" s="788" t="s">
        <v>332</v>
      </c>
      <c r="B45" s="788"/>
      <c r="C45" s="788"/>
      <c r="D45" s="788"/>
      <c r="E45" s="788"/>
      <c r="F45" s="788"/>
      <c r="G45" s="788"/>
      <c r="H45" s="788"/>
      <c r="I45" s="788"/>
      <c r="J45" s="788"/>
      <c r="K45" s="788"/>
      <c r="L45" s="788"/>
      <c r="M45" s="768"/>
      <c r="N45" s="768"/>
      <c r="O45" s="768"/>
      <c r="P45" s="768"/>
      <c r="Q45" s="768"/>
      <c r="R45" s="768"/>
      <c r="S45" s="768"/>
      <c r="T45" s="768"/>
      <c r="U45" s="768"/>
      <c r="V45" s="768"/>
      <c r="W45" s="768"/>
      <c r="X45" s="768"/>
      <c r="Y45" s="768"/>
      <c r="Z45" s="768"/>
      <c r="AA45" s="768"/>
    </row>
    <row r="46" spans="1:27" ht="14.5">
      <c r="A46" s="788" t="s">
        <v>333</v>
      </c>
      <c r="B46" s="788"/>
      <c r="C46" s="788"/>
      <c r="D46" s="788"/>
      <c r="E46" s="788"/>
      <c r="F46" s="788"/>
      <c r="G46" s="788"/>
      <c r="H46" s="788"/>
      <c r="I46" s="788"/>
      <c r="J46" s="788"/>
      <c r="K46" s="788"/>
      <c r="L46" s="788"/>
      <c r="M46" s="768"/>
      <c r="N46" s="768"/>
      <c r="O46" s="768"/>
      <c r="P46" s="768"/>
      <c r="Q46" s="768"/>
      <c r="R46" s="768"/>
      <c r="S46" s="768"/>
      <c r="T46" s="768"/>
      <c r="U46" s="768"/>
      <c r="V46" s="768"/>
      <c r="W46" s="768"/>
      <c r="X46" s="768"/>
      <c r="Y46" s="768"/>
      <c r="Z46" s="768"/>
      <c r="AA46" s="768"/>
    </row>
    <row r="47" spans="1:27" ht="14.5">
      <c r="A47" s="789" t="s">
        <v>386</v>
      </c>
      <c r="B47" s="789"/>
      <c r="C47" s="789"/>
      <c r="D47" s="789"/>
      <c r="E47" s="789"/>
      <c r="F47" s="789"/>
      <c r="G47" s="789"/>
      <c r="H47" s="789"/>
      <c r="I47" s="789"/>
      <c r="J47" s="789"/>
      <c r="K47" s="789"/>
      <c r="L47" s="789"/>
      <c r="M47" s="768"/>
      <c r="N47" s="768"/>
      <c r="O47" s="768"/>
      <c r="P47" s="768"/>
      <c r="Q47" s="768"/>
      <c r="R47" s="768"/>
      <c r="S47" s="768"/>
      <c r="T47" s="768"/>
      <c r="U47" s="768"/>
      <c r="V47" s="768"/>
      <c r="W47" s="768"/>
      <c r="X47" s="768"/>
      <c r="Y47" s="768"/>
      <c r="Z47" s="768"/>
      <c r="AA47" s="768"/>
    </row>
    <row r="48" spans="1:27" ht="14.5">
      <c r="A48" s="789" t="s">
        <v>388</v>
      </c>
      <c r="B48" s="789"/>
      <c r="C48" s="789"/>
      <c r="D48" s="789"/>
      <c r="E48" s="789"/>
      <c r="F48" s="789"/>
      <c r="G48" s="789"/>
      <c r="H48" s="789"/>
      <c r="I48" s="789"/>
      <c r="J48" s="789"/>
      <c r="K48" s="789"/>
      <c r="L48" s="789"/>
      <c r="M48" s="768"/>
      <c r="N48" s="768"/>
      <c r="O48" s="768"/>
      <c r="P48" s="768"/>
      <c r="Q48" s="768"/>
      <c r="R48" s="768"/>
      <c r="S48" s="768"/>
      <c r="T48" s="768"/>
      <c r="U48" s="768"/>
      <c r="V48" s="768"/>
      <c r="W48" s="768"/>
      <c r="X48" s="768"/>
      <c r="Y48" s="768"/>
      <c r="Z48" s="768"/>
      <c r="AA48" s="768"/>
    </row>
    <row r="49" spans="1:27" ht="14.5">
      <c r="A49" s="789" t="s">
        <v>389</v>
      </c>
      <c r="B49" s="789"/>
      <c r="C49" s="789"/>
      <c r="D49" s="789"/>
      <c r="E49" s="789"/>
      <c r="F49" s="789"/>
      <c r="G49" s="789"/>
      <c r="H49" s="789"/>
      <c r="I49" s="789"/>
      <c r="J49" s="789"/>
      <c r="K49" s="789"/>
      <c r="L49" s="789"/>
      <c r="M49" s="768"/>
      <c r="N49" s="768"/>
      <c r="O49" s="768"/>
      <c r="P49" s="768"/>
      <c r="Q49" s="768"/>
      <c r="R49" s="768"/>
      <c r="S49" s="768"/>
      <c r="T49" s="768"/>
      <c r="U49" s="768"/>
      <c r="V49" s="768"/>
      <c r="W49" s="768"/>
      <c r="X49" s="768"/>
      <c r="Y49" s="768"/>
      <c r="Z49" s="768"/>
      <c r="AA49" s="768"/>
    </row>
    <row r="50" spans="1:27" ht="14.5">
      <c r="A50" s="789" t="s">
        <v>390</v>
      </c>
      <c r="B50" s="789"/>
      <c r="C50" s="789"/>
      <c r="D50" s="789"/>
      <c r="E50" s="789"/>
      <c r="F50" s="789"/>
      <c r="G50" s="789"/>
      <c r="H50" s="789"/>
      <c r="I50" s="789"/>
      <c r="J50" s="789"/>
      <c r="K50" s="789"/>
      <c r="L50" s="789"/>
      <c r="M50" s="768"/>
      <c r="N50" s="768"/>
      <c r="O50" s="768"/>
      <c r="P50" s="768"/>
      <c r="Q50" s="768"/>
      <c r="R50" s="768"/>
      <c r="S50" s="768"/>
      <c r="T50" s="768"/>
      <c r="U50" s="768"/>
      <c r="V50" s="768"/>
      <c r="W50" s="768"/>
      <c r="X50" s="768"/>
      <c r="Y50" s="768"/>
      <c r="Z50" s="768"/>
      <c r="AA50" s="768"/>
    </row>
    <row r="51" spans="1:27" ht="14.5">
      <c r="A51" s="788" t="s">
        <v>391</v>
      </c>
      <c r="B51" s="788"/>
      <c r="C51" s="788"/>
      <c r="D51" s="788"/>
      <c r="E51" s="788"/>
      <c r="F51" s="788"/>
      <c r="G51" s="788"/>
      <c r="H51" s="788"/>
      <c r="I51" s="788"/>
      <c r="J51" s="788"/>
      <c r="K51" s="788"/>
      <c r="L51" s="788"/>
      <c r="M51" s="768"/>
      <c r="N51" s="768"/>
      <c r="O51" s="768"/>
      <c r="P51" s="768"/>
      <c r="Q51" s="768"/>
      <c r="R51" s="768"/>
      <c r="S51" s="768"/>
      <c r="T51" s="768"/>
      <c r="U51" s="768"/>
      <c r="V51" s="768"/>
      <c r="W51" s="768"/>
      <c r="X51" s="768"/>
      <c r="Y51" s="768"/>
      <c r="Z51" s="768"/>
      <c r="AA51" s="768"/>
    </row>
    <row r="52" spans="1:27" ht="14.5">
      <c r="A52" s="789" t="s">
        <v>392</v>
      </c>
      <c r="B52" s="789"/>
      <c r="C52" s="789"/>
      <c r="D52" s="789"/>
      <c r="E52" s="789"/>
      <c r="F52" s="789"/>
      <c r="G52" s="789"/>
      <c r="H52" s="789"/>
      <c r="I52" s="789"/>
      <c r="J52" s="789"/>
      <c r="K52" s="789"/>
      <c r="L52" s="789"/>
      <c r="M52" s="768"/>
      <c r="N52" s="768"/>
      <c r="O52" s="768"/>
      <c r="P52" s="768"/>
      <c r="Q52" s="768"/>
      <c r="R52" s="768"/>
      <c r="S52" s="768"/>
      <c r="T52" s="768"/>
      <c r="U52" s="768"/>
      <c r="V52" s="768"/>
      <c r="W52" s="768"/>
      <c r="X52" s="768"/>
      <c r="Y52" s="768"/>
      <c r="Z52" s="768"/>
      <c r="AA52" s="768"/>
    </row>
    <row r="53" spans="1:27" ht="14.5">
      <c r="A53" s="789" t="s">
        <v>393</v>
      </c>
      <c r="B53" s="789"/>
      <c r="C53" s="789"/>
      <c r="D53" s="789"/>
      <c r="E53" s="789"/>
      <c r="F53" s="789"/>
      <c r="G53" s="789"/>
      <c r="H53" s="789"/>
      <c r="I53" s="789"/>
      <c r="J53" s="789"/>
      <c r="K53" s="768"/>
      <c r="L53" s="768"/>
      <c r="M53" s="768"/>
      <c r="N53" s="768"/>
      <c r="O53" s="768"/>
      <c r="P53" s="768"/>
      <c r="Q53" s="768"/>
      <c r="R53" s="768"/>
      <c r="S53" s="768"/>
      <c r="T53" s="768"/>
      <c r="U53" s="768"/>
      <c r="V53" s="768"/>
      <c r="W53" s="768"/>
      <c r="X53" s="768"/>
      <c r="Y53" s="768"/>
      <c r="Z53" s="768"/>
      <c r="AA53" s="768"/>
    </row>
    <row r="54" spans="1:27" ht="14.5">
      <c r="A54" s="789" t="s">
        <v>394</v>
      </c>
      <c r="B54" s="789"/>
      <c r="C54" s="789"/>
      <c r="D54" s="789"/>
      <c r="E54" s="789"/>
      <c r="F54" s="789"/>
      <c r="G54" s="789"/>
      <c r="H54" s="789"/>
      <c r="I54" s="789"/>
      <c r="J54" s="789"/>
      <c r="K54" s="768"/>
      <c r="L54" s="768"/>
      <c r="M54" s="768"/>
      <c r="N54" s="768"/>
      <c r="O54" s="768"/>
      <c r="P54" s="768"/>
      <c r="Q54" s="768"/>
      <c r="R54" s="768"/>
      <c r="S54" s="768"/>
      <c r="T54" s="768"/>
      <c r="U54" s="768"/>
      <c r="V54" s="768"/>
      <c r="W54" s="768"/>
      <c r="X54" s="768"/>
      <c r="Y54" s="768"/>
      <c r="Z54" s="768"/>
      <c r="AA54" s="768"/>
    </row>
    <row r="55" spans="1:27" ht="14.5">
      <c r="A55" s="789" t="s">
        <v>395</v>
      </c>
      <c r="B55" s="789"/>
      <c r="C55" s="789"/>
      <c r="D55" s="789"/>
      <c r="E55" s="789"/>
      <c r="F55" s="789"/>
      <c r="G55" s="789"/>
      <c r="H55" s="789"/>
      <c r="I55" s="789"/>
      <c r="J55" s="789"/>
      <c r="K55" s="768"/>
      <c r="L55" s="768"/>
      <c r="M55" s="768"/>
      <c r="N55" s="768"/>
      <c r="O55" s="768"/>
      <c r="P55" s="768"/>
      <c r="Q55" s="768"/>
      <c r="R55" s="768"/>
      <c r="S55" s="768"/>
      <c r="T55" s="768"/>
      <c r="U55" s="768"/>
      <c r="V55" s="768"/>
      <c r="W55" s="768"/>
      <c r="X55" s="768"/>
      <c r="Y55" s="768"/>
      <c r="Z55" s="768"/>
      <c r="AA55" s="768"/>
    </row>
    <row r="56" spans="1:27" ht="14.5">
      <c r="A56" s="789" t="s">
        <v>396</v>
      </c>
      <c r="B56" s="789"/>
      <c r="C56" s="789"/>
      <c r="D56" s="789"/>
      <c r="E56" s="789"/>
      <c r="F56" s="789"/>
      <c r="G56" s="789"/>
      <c r="H56" s="789"/>
      <c r="I56" s="789"/>
      <c r="J56" s="789"/>
      <c r="K56" s="768"/>
      <c r="L56" s="768"/>
      <c r="M56" s="768"/>
      <c r="N56" s="768"/>
      <c r="O56" s="768"/>
      <c r="P56" s="768"/>
      <c r="Q56" s="768"/>
      <c r="R56" s="768"/>
      <c r="S56" s="768"/>
      <c r="T56" s="768"/>
      <c r="U56" s="768"/>
      <c r="V56" s="768"/>
      <c r="W56" s="768"/>
      <c r="X56" s="768"/>
      <c r="Y56" s="768"/>
      <c r="Z56" s="768"/>
      <c r="AA56" s="768"/>
    </row>
    <row r="57" spans="1:27" ht="14.5">
      <c r="A57" s="789" t="s">
        <v>397</v>
      </c>
      <c r="B57" s="789"/>
      <c r="C57" s="789"/>
      <c r="D57" s="789"/>
      <c r="E57" s="789"/>
      <c r="F57" s="789"/>
      <c r="G57" s="789"/>
      <c r="H57" s="789"/>
      <c r="I57" s="789"/>
      <c r="J57" s="789"/>
      <c r="K57" s="768"/>
      <c r="L57" s="768"/>
      <c r="M57" s="768"/>
      <c r="N57" s="768"/>
      <c r="O57" s="768"/>
      <c r="P57" s="768"/>
      <c r="Q57" s="768"/>
      <c r="R57" s="768"/>
      <c r="S57" s="768"/>
      <c r="T57" s="768"/>
      <c r="U57" s="768"/>
      <c r="V57" s="768"/>
      <c r="W57" s="768"/>
      <c r="X57" s="768"/>
      <c r="Y57" s="768"/>
      <c r="Z57" s="768"/>
      <c r="AA57" s="768"/>
    </row>
    <row r="58" spans="1:27" ht="14.5">
      <c r="A58" s="789" t="s">
        <v>398</v>
      </c>
      <c r="B58" s="789"/>
      <c r="C58" s="789"/>
      <c r="D58" s="789"/>
      <c r="E58" s="789"/>
      <c r="F58" s="789"/>
      <c r="G58" s="789"/>
      <c r="H58" s="789"/>
      <c r="I58" s="789"/>
      <c r="J58" s="789"/>
      <c r="K58" s="768"/>
      <c r="L58" s="768"/>
      <c r="M58" s="768"/>
      <c r="N58" s="768"/>
      <c r="O58" s="768"/>
      <c r="P58" s="768"/>
      <c r="Q58" s="768"/>
      <c r="R58" s="768"/>
      <c r="S58" s="768"/>
      <c r="T58" s="768"/>
      <c r="U58" s="768"/>
      <c r="V58" s="768"/>
      <c r="W58" s="768"/>
      <c r="X58" s="768"/>
      <c r="Y58" s="768"/>
      <c r="Z58" s="768"/>
      <c r="AA58" s="768"/>
    </row>
    <row r="59" spans="1:27" ht="16.5">
      <c r="A59" s="784" t="s">
        <v>399</v>
      </c>
      <c r="B59" s="784"/>
      <c r="C59" s="784"/>
      <c r="D59" s="784"/>
      <c r="E59" s="784"/>
      <c r="F59" s="784"/>
      <c r="G59" s="784"/>
      <c r="H59" s="784"/>
      <c r="I59" s="784"/>
      <c r="J59" s="784"/>
      <c r="K59" s="784"/>
      <c r="L59" s="784"/>
      <c r="M59" s="768"/>
      <c r="N59" s="768"/>
      <c r="O59" s="768"/>
      <c r="P59" s="768"/>
      <c r="Q59" s="768"/>
      <c r="R59" s="768"/>
      <c r="S59" s="768"/>
      <c r="T59" s="768"/>
      <c r="U59" s="768"/>
      <c r="V59" s="768"/>
      <c r="W59" s="768"/>
      <c r="X59" s="768"/>
      <c r="Y59" s="768"/>
      <c r="Z59" s="768"/>
      <c r="AA59" s="768"/>
    </row>
    <row r="60" spans="1:27" ht="16.5">
      <c r="A60" s="784" t="s">
        <v>400</v>
      </c>
      <c r="B60" s="784"/>
      <c r="C60" s="784"/>
      <c r="D60" s="784"/>
      <c r="E60" s="784"/>
      <c r="F60" s="784"/>
      <c r="G60" s="784"/>
      <c r="H60" s="784"/>
      <c r="I60" s="784"/>
      <c r="J60" s="784"/>
      <c r="K60" s="784"/>
      <c r="L60" s="784"/>
      <c r="M60" s="768"/>
      <c r="N60" s="768"/>
      <c r="O60" s="768"/>
      <c r="P60" s="768"/>
      <c r="Q60" s="768"/>
      <c r="R60" s="768"/>
      <c r="S60" s="768"/>
      <c r="T60" s="768"/>
      <c r="U60" s="768"/>
      <c r="V60" s="768"/>
      <c r="W60" s="768"/>
      <c r="X60" s="768"/>
      <c r="Y60" s="768"/>
      <c r="Z60" s="768"/>
      <c r="AA60" s="768"/>
    </row>
    <row r="61" spans="1:27" ht="16.5">
      <c r="A61" s="784" t="s">
        <v>401</v>
      </c>
      <c r="B61" s="784"/>
      <c r="C61" s="784"/>
      <c r="D61" s="784"/>
      <c r="E61" s="784"/>
      <c r="F61" s="784"/>
      <c r="G61" s="784"/>
      <c r="H61" s="784"/>
      <c r="I61" s="784"/>
      <c r="J61" s="784"/>
      <c r="K61" s="784"/>
      <c r="L61" s="784"/>
      <c r="M61" s="768"/>
      <c r="N61" s="768"/>
      <c r="O61" s="768"/>
      <c r="P61" s="768"/>
      <c r="Q61" s="768"/>
      <c r="R61" s="768"/>
      <c r="S61" s="768"/>
      <c r="T61" s="768"/>
      <c r="U61" s="768"/>
      <c r="V61" s="768"/>
      <c r="W61" s="768"/>
      <c r="X61" s="768"/>
      <c r="Y61" s="768"/>
      <c r="Z61" s="768"/>
      <c r="AA61" s="768"/>
    </row>
    <row r="62" spans="1:27" ht="16.5">
      <c r="A62" s="790" t="s">
        <v>402</v>
      </c>
      <c r="B62" s="790"/>
      <c r="C62" s="790"/>
      <c r="D62" s="790"/>
      <c r="E62" s="790"/>
      <c r="F62" s="790"/>
      <c r="G62" s="790"/>
      <c r="H62" s="790"/>
      <c r="I62" s="790"/>
      <c r="J62" s="790"/>
      <c r="K62" s="790"/>
      <c r="L62" s="790"/>
      <c r="M62" s="768"/>
      <c r="N62" s="768"/>
      <c r="O62" s="768"/>
      <c r="P62" s="768"/>
      <c r="Q62" s="768"/>
      <c r="R62" s="768"/>
      <c r="S62" s="768"/>
      <c r="T62" s="768"/>
      <c r="U62" s="768"/>
      <c r="V62" s="768"/>
      <c r="W62" s="768"/>
      <c r="X62" s="768"/>
      <c r="Y62" s="768"/>
      <c r="Z62" s="768"/>
      <c r="AA62" s="768"/>
    </row>
    <row r="63" spans="1:27" ht="14.5">
      <c r="A63" s="784" t="s">
        <v>277</v>
      </c>
      <c r="B63" s="784"/>
      <c r="C63" s="784"/>
      <c r="D63" s="784"/>
      <c r="E63" s="784"/>
      <c r="F63" s="784"/>
      <c r="G63" s="784"/>
      <c r="H63" s="784"/>
      <c r="I63" s="784"/>
      <c r="J63" s="784"/>
      <c r="K63" s="784"/>
      <c r="L63" s="784"/>
      <c r="M63" s="768"/>
      <c r="N63" s="768"/>
      <c r="O63" s="768"/>
      <c r="P63" s="768"/>
      <c r="Q63" s="768"/>
      <c r="R63" s="768"/>
      <c r="S63" s="768"/>
      <c r="T63" s="768"/>
      <c r="U63" s="768"/>
      <c r="V63" s="768"/>
      <c r="W63" s="768"/>
      <c r="X63" s="768"/>
      <c r="Y63" s="768"/>
      <c r="Z63" s="768"/>
      <c r="AA63" s="768"/>
    </row>
    <row r="64" spans="1:27" ht="14.5">
      <c r="A64" s="789" t="s">
        <v>394</v>
      </c>
      <c r="B64" s="789"/>
      <c r="C64" s="789"/>
      <c r="D64" s="789"/>
      <c r="E64" s="789"/>
      <c r="F64" s="789"/>
      <c r="G64" s="789"/>
      <c r="H64" s="789"/>
      <c r="I64" s="789"/>
      <c r="J64" s="789"/>
      <c r="K64" s="789"/>
      <c r="L64" s="768"/>
      <c r="M64" s="768"/>
      <c r="N64" s="768"/>
      <c r="O64" s="768"/>
      <c r="P64" s="768"/>
      <c r="Q64" s="768"/>
      <c r="R64" s="768"/>
      <c r="S64" s="768"/>
      <c r="T64" s="768"/>
      <c r="U64" s="768"/>
      <c r="V64" s="768"/>
      <c r="W64" s="768"/>
      <c r="X64" s="768"/>
      <c r="Y64" s="768"/>
      <c r="Z64" s="768"/>
      <c r="AA64" s="768"/>
    </row>
    <row r="65" spans="1:27" ht="14.5">
      <c r="A65" s="784" t="s">
        <v>279</v>
      </c>
      <c r="B65" s="784"/>
      <c r="C65" s="784"/>
      <c r="D65" s="784"/>
      <c r="E65" s="784"/>
      <c r="F65" s="784"/>
      <c r="G65" s="784"/>
      <c r="H65" s="784"/>
      <c r="I65" s="784"/>
      <c r="J65" s="784"/>
      <c r="K65" s="784"/>
      <c r="L65" s="784"/>
      <c r="M65" s="768"/>
      <c r="N65" s="768"/>
      <c r="O65" s="768"/>
      <c r="P65" s="768"/>
      <c r="Q65" s="768"/>
      <c r="R65" s="768"/>
      <c r="S65" s="768"/>
      <c r="T65" s="768"/>
      <c r="U65" s="768"/>
      <c r="V65" s="768"/>
      <c r="W65" s="768"/>
      <c r="X65" s="768"/>
      <c r="Y65" s="768"/>
      <c r="Z65" s="768"/>
      <c r="AA65" s="768"/>
    </row>
    <row r="66" spans="1:27" ht="14.5">
      <c r="A66" s="791" t="s">
        <v>280</v>
      </c>
      <c r="B66" s="791"/>
      <c r="C66" s="791"/>
      <c r="D66" s="791"/>
      <c r="E66" s="791"/>
      <c r="F66" s="791"/>
      <c r="G66" s="791"/>
      <c r="H66" s="791"/>
      <c r="I66" s="791"/>
      <c r="J66" s="791"/>
      <c r="K66" s="791"/>
      <c r="L66" s="791"/>
      <c r="M66" s="768"/>
      <c r="N66" s="768"/>
      <c r="O66" s="768"/>
      <c r="P66" s="768"/>
      <c r="Q66" s="768"/>
      <c r="R66" s="768"/>
      <c r="S66" s="768"/>
      <c r="T66" s="768"/>
      <c r="U66" s="768"/>
      <c r="V66" s="768"/>
      <c r="W66" s="768"/>
      <c r="X66" s="768"/>
      <c r="Y66" s="768"/>
      <c r="Z66" s="768"/>
      <c r="AA66" s="768"/>
    </row>
    <row r="67" spans="1:27" ht="14.5">
      <c r="A67" s="785" t="s">
        <v>403</v>
      </c>
      <c r="B67" s="785"/>
      <c r="C67" s="785"/>
      <c r="D67" s="785"/>
      <c r="E67" s="785"/>
      <c r="F67" s="785"/>
      <c r="G67" s="785"/>
      <c r="H67" s="785"/>
      <c r="I67" s="785"/>
      <c r="J67" s="785"/>
      <c r="K67" s="785"/>
      <c r="L67" s="785"/>
      <c r="M67" s="785"/>
      <c r="N67" s="785"/>
      <c r="O67" s="785"/>
      <c r="P67" s="785"/>
      <c r="Q67" s="785"/>
      <c r="R67" s="785"/>
      <c r="S67" s="785"/>
      <c r="T67" s="785"/>
      <c r="U67" s="785"/>
      <c r="V67" s="785"/>
      <c r="W67" s="785"/>
      <c r="X67" s="785"/>
      <c r="Y67" s="785"/>
      <c r="Z67" s="785"/>
      <c r="AA67" s="785"/>
    </row>
    <row r="68" spans="1:27" ht="14.5">
      <c r="A68" s="785" t="s">
        <v>404</v>
      </c>
      <c r="B68" s="785"/>
      <c r="C68" s="785"/>
      <c r="D68" s="785"/>
      <c r="E68" s="785"/>
      <c r="F68" s="785"/>
      <c r="G68" s="785"/>
      <c r="H68" s="785"/>
      <c r="I68" s="785"/>
      <c r="J68" s="785"/>
      <c r="K68" s="785"/>
      <c r="L68" s="785"/>
      <c r="M68" s="785"/>
      <c r="N68" s="785"/>
      <c r="O68" s="785"/>
      <c r="P68" s="785"/>
      <c r="Q68" s="785"/>
      <c r="R68" s="785"/>
      <c r="S68" s="785"/>
      <c r="T68" s="785"/>
      <c r="U68" s="785"/>
      <c r="V68" s="785"/>
      <c r="W68" s="785"/>
      <c r="X68" s="785"/>
      <c r="Y68" s="785"/>
      <c r="Z68" s="785"/>
      <c r="AA68" s="785"/>
    </row>
    <row r="69" spans="1:27" ht="14.5">
      <c r="A69" s="785" t="s">
        <v>405</v>
      </c>
      <c r="B69" s="785"/>
      <c r="C69" s="785"/>
      <c r="D69" s="785"/>
      <c r="E69" s="785"/>
      <c r="F69" s="785"/>
      <c r="G69" s="785"/>
      <c r="H69" s="785"/>
      <c r="I69" s="785"/>
      <c r="J69" s="785"/>
      <c r="K69" s="785"/>
      <c r="L69" s="785"/>
      <c r="M69" s="785"/>
      <c r="N69" s="785"/>
      <c r="O69" s="785"/>
      <c r="P69" s="785"/>
      <c r="Q69" s="785"/>
      <c r="R69" s="785"/>
      <c r="S69" s="785"/>
      <c r="T69" s="785"/>
      <c r="U69" s="785"/>
      <c r="V69" s="785"/>
      <c r="W69" s="785"/>
      <c r="X69" s="785"/>
      <c r="Y69" s="785"/>
      <c r="Z69" s="785"/>
      <c r="AA69" s="785"/>
    </row>
    <row r="70" spans="1:27" ht="14.5">
      <c r="A70" s="785" t="s">
        <v>357</v>
      </c>
      <c r="B70" s="785"/>
      <c r="C70" s="785"/>
      <c r="D70" s="785"/>
      <c r="E70" s="785"/>
      <c r="F70" s="785"/>
      <c r="G70" s="785"/>
      <c r="H70" s="785"/>
      <c r="I70" s="785"/>
      <c r="J70" s="785"/>
      <c r="K70" s="785"/>
      <c r="L70" s="785"/>
      <c r="M70" s="785"/>
      <c r="N70" s="785"/>
      <c r="O70" s="785"/>
      <c r="P70" s="785"/>
      <c r="Q70" s="785"/>
      <c r="R70" s="785"/>
      <c r="S70" s="785"/>
      <c r="T70" s="785"/>
      <c r="U70" s="785"/>
      <c r="V70" s="785"/>
      <c r="W70" s="785"/>
      <c r="X70" s="785"/>
      <c r="Y70" s="785"/>
      <c r="Z70" s="785"/>
      <c r="AA70" s="785"/>
    </row>
    <row r="71" spans="1:27" ht="14.5">
      <c r="A71" s="785" t="s">
        <v>358</v>
      </c>
      <c r="B71" s="785"/>
      <c r="C71" s="785"/>
      <c r="D71" s="785"/>
      <c r="E71" s="785"/>
      <c r="F71" s="785"/>
      <c r="G71" s="785"/>
      <c r="H71" s="785"/>
      <c r="I71" s="785"/>
      <c r="J71" s="785"/>
      <c r="K71" s="785"/>
      <c r="L71" s="785"/>
      <c r="M71" s="785"/>
      <c r="N71" s="785"/>
      <c r="O71" s="785"/>
      <c r="P71" s="785"/>
      <c r="Q71" s="785"/>
      <c r="R71" s="785"/>
      <c r="S71" s="785"/>
      <c r="T71" s="785"/>
      <c r="U71" s="785"/>
      <c r="V71" s="785"/>
      <c r="W71" s="785"/>
      <c r="X71" s="785"/>
      <c r="Y71" s="785"/>
      <c r="Z71" s="785"/>
      <c r="AA71" s="785"/>
    </row>
    <row r="72" spans="1:27" ht="14.5">
      <c r="A72" s="785" t="s">
        <v>359</v>
      </c>
      <c r="B72" s="785"/>
      <c r="C72" s="785"/>
      <c r="D72" s="785"/>
      <c r="E72" s="785"/>
      <c r="F72" s="785"/>
      <c r="G72" s="785"/>
      <c r="H72" s="785"/>
      <c r="I72" s="785"/>
      <c r="J72" s="785"/>
      <c r="K72" s="785"/>
      <c r="L72" s="785"/>
      <c r="M72" s="785"/>
      <c r="N72" s="785"/>
      <c r="O72" s="785"/>
      <c r="P72" s="785"/>
      <c r="Q72" s="785"/>
      <c r="R72" s="785"/>
      <c r="S72" s="785"/>
      <c r="T72" s="785"/>
      <c r="U72" s="785"/>
      <c r="V72" s="785"/>
      <c r="W72" s="785"/>
      <c r="X72" s="785"/>
      <c r="Y72" s="785"/>
      <c r="Z72" s="785"/>
      <c r="AA72" s="785"/>
    </row>
    <row r="73" spans="1:27" ht="14.5">
      <c r="A73" s="789" t="s">
        <v>406</v>
      </c>
      <c r="B73" s="789"/>
      <c r="C73" s="789"/>
      <c r="D73" s="789"/>
      <c r="E73" s="789"/>
      <c r="F73" s="789"/>
      <c r="G73" s="789"/>
      <c r="H73" s="789"/>
      <c r="I73" s="789"/>
      <c r="J73" s="789"/>
      <c r="K73" s="789"/>
      <c r="L73" s="789"/>
      <c r="M73" s="789"/>
      <c r="N73" s="789"/>
      <c r="O73" s="789"/>
      <c r="P73" s="789"/>
      <c r="Q73" s="789"/>
      <c r="R73" s="789"/>
      <c r="S73" s="789"/>
      <c r="T73" s="768"/>
      <c r="U73" s="768"/>
      <c r="V73" s="768"/>
      <c r="W73" s="768"/>
      <c r="X73" s="768"/>
      <c r="Y73" s="768"/>
      <c r="Z73" s="768"/>
      <c r="AA73" s="768"/>
    </row>
    <row r="74" spans="1:27" ht="14.5">
      <c r="A74" s="789" t="s">
        <v>407</v>
      </c>
      <c r="B74" s="789"/>
      <c r="C74" s="789"/>
      <c r="D74" s="789"/>
      <c r="E74" s="789"/>
      <c r="F74" s="789"/>
      <c r="G74" s="789"/>
      <c r="H74" s="789"/>
      <c r="I74" s="789"/>
      <c r="J74" s="789"/>
      <c r="K74" s="789"/>
      <c r="L74" s="789"/>
      <c r="M74" s="789"/>
      <c r="N74" s="789"/>
      <c r="O74" s="789"/>
      <c r="P74" s="789"/>
      <c r="Q74" s="789"/>
      <c r="R74" s="789"/>
      <c r="S74" s="789"/>
      <c r="T74" s="768"/>
      <c r="U74" s="768"/>
      <c r="V74" s="768"/>
      <c r="W74" s="768"/>
      <c r="X74" s="768"/>
      <c r="Y74" s="768"/>
      <c r="Z74" s="768"/>
      <c r="AA74" s="768"/>
    </row>
    <row r="75" spans="1:27" ht="14.5">
      <c r="A75" s="789" t="s">
        <v>408</v>
      </c>
      <c r="B75" s="789"/>
      <c r="C75" s="789"/>
      <c r="D75" s="789"/>
      <c r="E75" s="789"/>
      <c r="F75" s="789"/>
      <c r="G75" s="789"/>
      <c r="H75" s="789"/>
      <c r="I75" s="789"/>
      <c r="J75" s="789"/>
      <c r="K75" s="789"/>
      <c r="L75" s="789"/>
      <c r="M75" s="789"/>
      <c r="N75" s="789"/>
      <c r="O75" s="789"/>
      <c r="P75" s="789"/>
      <c r="Q75" s="789"/>
      <c r="R75" s="789"/>
      <c r="S75" s="789"/>
      <c r="T75" s="768"/>
      <c r="U75" s="768"/>
      <c r="V75" s="768"/>
      <c r="W75" s="768"/>
      <c r="X75" s="768"/>
      <c r="Y75" s="768"/>
      <c r="Z75" s="768"/>
      <c r="AA75" s="768"/>
    </row>
    <row r="76" spans="1:27" ht="14.5">
      <c r="A76" s="789" t="s">
        <v>409</v>
      </c>
      <c r="B76" s="789"/>
      <c r="C76" s="789"/>
      <c r="D76" s="789"/>
      <c r="E76" s="789"/>
      <c r="F76" s="789"/>
      <c r="G76" s="789"/>
      <c r="H76" s="789"/>
      <c r="I76" s="789"/>
      <c r="J76" s="789"/>
      <c r="K76" s="789"/>
      <c r="L76" s="789"/>
      <c r="M76" s="789"/>
      <c r="N76" s="789"/>
      <c r="O76" s="789"/>
      <c r="P76" s="789"/>
      <c r="Q76" s="789"/>
      <c r="R76" s="789"/>
      <c r="S76" s="789"/>
      <c r="T76" s="768"/>
      <c r="U76" s="768"/>
      <c r="V76" s="768"/>
      <c r="W76" s="768"/>
      <c r="X76" s="768"/>
      <c r="Y76" s="768"/>
      <c r="Z76" s="768"/>
      <c r="AA76" s="768"/>
    </row>
    <row r="77" spans="1:27" ht="14.5">
      <c r="A77" s="794" t="s">
        <v>410</v>
      </c>
      <c r="B77" s="794"/>
      <c r="C77" s="794"/>
      <c r="D77" s="794"/>
      <c r="E77" s="794"/>
      <c r="F77" s="794"/>
      <c r="G77" s="794"/>
      <c r="H77" s="794"/>
      <c r="I77" s="794"/>
      <c r="J77" s="794"/>
      <c r="K77" s="794"/>
      <c r="L77" s="794"/>
      <c r="M77" s="794"/>
      <c r="N77" s="794"/>
      <c r="O77" s="794"/>
      <c r="P77" s="794"/>
      <c r="Q77" s="794"/>
      <c r="R77" s="768"/>
      <c r="S77" s="768"/>
      <c r="T77" s="768"/>
      <c r="U77" s="768"/>
      <c r="V77" s="768"/>
      <c r="W77" s="768"/>
      <c r="X77" s="768"/>
      <c r="Y77" s="768"/>
      <c r="Z77" s="768"/>
      <c r="AA77" s="768"/>
    </row>
    <row r="78" spans="1:27" ht="14.5">
      <c r="A78" s="794" t="s">
        <v>411</v>
      </c>
      <c r="B78" s="794"/>
      <c r="C78" s="794"/>
      <c r="D78" s="794"/>
      <c r="E78" s="794"/>
      <c r="F78" s="794"/>
      <c r="G78" s="794"/>
      <c r="H78" s="794"/>
      <c r="I78" s="794"/>
      <c r="J78" s="794"/>
      <c r="K78" s="794"/>
      <c r="L78" s="794"/>
      <c r="M78" s="794"/>
      <c r="N78" s="794"/>
      <c r="O78" s="768"/>
      <c r="P78" s="768"/>
      <c r="Q78" s="768"/>
      <c r="R78" s="768"/>
      <c r="S78" s="768"/>
      <c r="T78" s="768"/>
      <c r="U78" s="768"/>
      <c r="V78" s="768"/>
      <c r="W78" s="768"/>
      <c r="X78" s="768"/>
      <c r="Y78" s="768"/>
      <c r="Z78" s="768"/>
      <c r="AA78" s="768"/>
    </row>
    <row r="79" spans="1:27" ht="14.5">
      <c r="A79" s="794" t="s">
        <v>412</v>
      </c>
      <c r="B79" s="794"/>
      <c r="C79" s="794"/>
      <c r="D79" s="794"/>
      <c r="E79" s="794"/>
      <c r="F79" s="794"/>
      <c r="G79" s="794"/>
      <c r="H79" s="794"/>
      <c r="I79" s="794"/>
      <c r="J79" s="794"/>
      <c r="K79" s="794"/>
      <c r="L79" s="794"/>
      <c r="M79" s="794"/>
      <c r="N79" s="794"/>
      <c r="O79" s="768"/>
      <c r="P79" s="768"/>
      <c r="Q79" s="768"/>
      <c r="R79" s="768"/>
      <c r="S79" s="768"/>
      <c r="T79" s="768"/>
      <c r="U79" s="768"/>
      <c r="V79" s="768"/>
      <c r="W79" s="768"/>
      <c r="X79" s="768"/>
      <c r="Y79" s="768"/>
      <c r="Z79" s="768"/>
      <c r="AA79" s="768"/>
    </row>
    <row r="80" spans="1:27" ht="14.5">
      <c r="A80" s="794" t="s">
        <v>413</v>
      </c>
      <c r="B80" s="794"/>
      <c r="C80" s="794"/>
      <c r="D80" s="794"/>
      <c r="E80" s="794"/>
      <c r="F80" s="794"/>
      <c r="G80" s="794"/>
      <c r="H80" s="794"/>
      <c r="I80" s="794"/>
      <c r="J80" s="794"/>
      <c r="K80" s="794"/>
      <c r="L80" s="794"/>
      <c r="M80" s="794"/>
      <c r="N80" s="794"/>
      <c r="O80" s="768"/>
      <c r="P80" s="768"/>
      <c r="Q80" s="768"/>
      <c r="R80" s="768"/>
      <c r="S80" s="768"/>
      <c r="T80" s="768"/>
      <c r="U80" s="768"/>
      <c r="V80" s="768"/>
      <c r="W80" s="768"/>
      <c r="X80" s="768"/>
      <c r="Y80" s="768"/>
      <c r="Z80" s="768"/>
      <c r="AA80" s="768"/>
    </row>
    <row r="81" spans="1:27" ht="14.5">
      <c r="A81" s="794" t="s">
        <v>290</v>
      </c>
      <c r="B81" s="794"/>
      <c r="C81" s="794"/>
      <c r="D81" s="794"/>
      <c r="E81" s="794"/>
      <c r="F81" s="794"/>
      <c r="G81" s="794"/>
      <c r="H81" s="794"/>
      <c r="I81" s="794"/>
      <c r="J81" s="794"/>
      <c r="K81" s="794"/>
      <c r="L81" s="794"/>
      <c r="M81" s="794"/>
      <c r="N81" s="794"/>
      <c r="O81" s="794"/>
      <c r="P81" s="794"/>
      <c r="Q81" s="794"/>
      <c r="R81" s="794"/>
      <c r="S81" s="794"/>
      <c r="T81" s="794"/>
      <c r="U81" s="768"/>
      <c r="V81" s="768"/>
      <c r="W81" s="768"/>
      <c r="X81" s="768"/>
      <c r="Y81" s="768"/>
      <c r="Z81" s="768"/>
      <c r="AA81" s="768"/>
    </row>
    <row r="82" spans="1:27" ht="14.5">
      <c r="A82" s="793" t="s">
        <v>289</v>
      </c>
      <c r="B82" s="793"/>
      <c r="C82" s="793"/>
      <c r="D82" s="793"/>
      <c r="E82" s="793"/>
      <c r="F82" s="793"/>
      <c r="G82" s="793"/>
      <c r="H82" s="793"/>
      <c r="I82" s="793"/>
      <c r="J82" s="793"/>
      <c r="K82" s="793"/>
      <c r="L82" s="793"/>
      <c r="M82" s="793"/>
      <c r="N82" s="793"/>
      <c r="O82" s="793"/>
      <c r="P82" s="768"/>
      <c r="Q82" s="768"/>
      <c r="R82" s="768"/>
      <c r="S82" s="768"/>
      <c r="T82" s="768"/>
      <c r="U82" s="768"/>
      <c r="V82" s="768"/>
      <c r="W82" s="768"/>
      <c r="X82" s="768"/>
      <c r="Y82" s="768"/>
      <c r="Z82" s="768"/>
      <c r="AA82" s="768"/>
    </row>
    <row r="83" spans="1:27" ht="14.5">
      <c r="A83" s="768"/>
      <c r="B83" s="768"/>
      <c r="C83" s="768"/>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row>
    <row r="84" spans="1:27" ht="15.5">
      <c r="A84" s="763"/>
      <c r="B84" s="763"/>
      <c r="C84" s="763"/>
      <c r="D84" s="763"/>
      <c r="E84" s="763"/>
      <c r="F84" s="763"/>
      <c r="G84" s="763"/>
      <c r="H84" s="763"/>
      <c r="I84" s="763"/>
      <c r="J84" s="763"/>
      <c r="K84" s="763"/>
      <c r="L84" s="763"/>
      <c r="M84" s="763"/>
      <c r="N84" s="763"/>
      <c r="O84" s="763"/>
      <c r="P84" s="763"/>
      <c r="Q84" s="763"/>
      <c r="R84" s="763"/>
      <c r="S84" s="763"/>
      <c r="T84" s="763"/>
      <c r="U84" s="763"/>
      <c r="V84" s="763"/>
      <c r="W84" s="763"/>
      <c r="X84" s="763"/>
      <c r="Y84" s="763"/>
      <c r="Z84" s="763"/>
      <c r="AA84" s="763"/>
    </row>
    <row r="85" spans="1:27" ht="15.5">
      <c r="A85" s="778" t="s">
        <v>419</v>
      </c>
      <c r="B85" s="778"/>
      <c r="C85" s="778"/>
      <c r="D85" s="778"/>
      <c r="F85" s="763"/>
      <c r="G85" s="763"/>
      <c r="H85" s="763"/>
      <c r="I85" s="763"/>
      <c r="J85" s="763"/>
      <c r="K85" s="763"/>
      <c r="L85" s="763"/>
      <c r="M85" s="763"/>
      <c r="N85" s="763"/>
      <c r="O85" s="763"/>
      <c r="P85" s="763"/>
      <c r="Q85" s="763"/>
      <c r="R85" s="763"/>
      <c r="S85" s="763"/>
      <c r="T85" s="763"/>
      <c r="U85" s="763"/>
      <c r="V85" s="763"/>
      <c r="W85" s="763"/>
      <c r="X85" s="763"/>
      <c r="Y85" s="763"/>
      <c r="Z85" s="763"/>
      <c r="AA85" s="763"/>
    </row>
    <row r="86" spans="1:27" ht="14.5">
      <c r="A86" s="778"/>
      <c r="B86" s="778"/>
      <c r="C86" s="778"/>
      <c r="D86" s="778"/>
      <c r="F86" s="160"/>
      <c r="G86" s="160"/>
      <c r="H86" s="160"/>
      <c r="I86" s="160"/>
      <c r="J86" s="160"/>
      <c r="K86" s="160"/>
      <c r="L86" s="160"/>
      <c r="M86" s="160"/>
    </row>
    <row r="87" spans="1:27" ht="16.5">
      <c r="A87" s="777" t="s">
        <v>421</v>
      </c>
      <c r="B87" s="778"/>
      <c r="C87" s="778"/>
      <c r="D87" s="778"/>
      <c r="F87" s="160"/>
      <c r="G87" s="160"/>
      <c r="H87" s="160"/>
      <c r="I87" s="160"/>
      <c r="J87" s="160"/>
      <c r="K87" s="160"/>
      <c r="L87" s="160"/>
      <c r="M87" s="160"/>
    </row>
    <row r="88" spans="1:27" ht="14.5">
      <c r="A88" s="778"/>
      <c r="B88" s="778"/>
      <c r="C88" s="778"/>
      <c r="D88" s="778"/>
      <c r="E88" s="771"/>
      <c r="F88" s="160"/>
      <c r="G88" s="160"/>
      <c r="H88" s="160"/>
      <c r="I88" s="160"/>
      <c r="J88" s="160"/>
      <c r="K88" s="160"/>
      <c r="L88" s="160"/>
      <c r="M88" s="160"/>
    </row>
    <row r="89" spans="1:27" ht="14.5">
      <c r="A89" s="778"/>
      <c r="B89" s="778"/>
      <c r="C89" s="778"/>
      <c r="D89" s="778"/>
      <c r="E89" s="771"/>
      <c r="F89" s="160"/>
      <c r="G89" s="160"/>
      <c r="H89" s="160"/>
      <c r="I89" s="160"/>
      <c r="J89" s="160"/>
      <c r="K89" s="160"/>
      <c r="L89" s="160"/>
      <c r="M89" s="160"/>
    </row>
    <row r="90" spans="1:27" ht="14.5">
      <c r="A90" s="778" t="s">
        <v>420</v>
      </c>
      <c r="B90" s="778"/>
      <c r="C90" s="778"/>
      <c r="D90" s="778"/>
      <c r="E90" s="160"/>
      <c r="F90" s="160"/>
      <c r="G90" s="160"/>
      <c r="H90" s="160"/>
      <c r="I90" s="160"/>
      <c r="J90" s="160"/>
      <c r="K90" s="160"/>
      <c r="L90" s="160"/>
      <c r="M90" s="160"/>
    </row>
    <row r="91" spans="1:27" ht="14.5">
      <c r="A91" s="778"/>
      <c r="B91" s="778"/>
      <c r="C91" s="778"/>
      <c r="D91" s="778"/>
      <c r="E91" s="160"/>
      <c r="F91" s="160"/>
      <c r="G91" s="160"/>
      <c r="H91" s="160"/>
      <c r="I91" s="160"/>
      <c r="J91" s="160"/>
      <c r="K91" s="160"/>
      <c r="L91" s="160"/>
      <c r="M91" s="160"/>
    </row>
    <row r="92" spans="1:27" ht="14.5">
      <c r="A92" s="777" t="s">
        <v>277</v>
      </c>
      <c r="B92" s="778"/>
      <c r="C92" s="778"/>
      <c r="D92" s="778"/>
      <c r="E92" s="160"/>
      <c r="F92" s="160"/>
      <c r="G92" s="160"/>
      <c r="H92" s="160"/>
      <c r="I92" s="160"/>
      <c r="J92" s="160"/>
      <c r="K92" s="160"/>
      <c r="L92" s="160"/>
      <c r="M92" s="160"/>
    </row>
    <row r="93" spans="1:27" ht="14.5">
      <c r="A93" s="778"/>
      <c r="B93" s="778"/>
      <c r="C93" s="778"/>
      <c r="D93" s="778"/>
      <c r="E93" s="160"/>
      <c r="F93" s="160"/>
      <c r="G93" s="160"/>
      <c r="H93" s="160"/>
      <c r="I93" s="160"/>
      <c r="J93" s="160"/>
      <c r="K93" s="160"/>
      <c r="L93" s="160"/>
      <c r="M93" s="160"/>
    </row>
    <row r="94" spans="1:27" ht="14.5">
      <c r="A94" s="778"/>
      <c r="B94" s="778"/>
      <c r="C94" s="778"/>
      <c r="D94" s="778"/>
      <c r="E94" s="160"/>
      <c r="F94" s="160"/>
      <c r="G94" s="160"/>
      <c r="H94" s="160"/>
      <c r="I94" s="160"/>
      <c r="J94" s="160"/>
      <c r="K94" s="160"/>
      <c r="L94" s="160"/>
      <c r="M94" s="160"/>
    </row>
    <row r="95" spans="1:27" ht="14.5">
      <c r="A95" s="778" t="s">
        <v>422</v>
      </c>
      <c r="B95" s="778"/>
      <c r="C95" s="778"/>
      <c r="D95" s="778"/>
      <c r="E95" s="160"/>
      <c r="F95" s="160"/>
      <c r="G95" s="160"/>
      <c r="H95" s="160"/>
      <c r="I95" s="160"/>
      <c r="J95" s="160"/>
      <c r="K95" s="160"/>
      <c r="L95" s="160"/>
      <c r="M95" s="160"/>
    </row>
    <row r="96" spans="1:27" ht="14.5">
      <c r="A96" s="778"/>
      <c r="B96" s="778"/>
      <c r="C96" s="778"/>
      <c r="D96" s="778"/>
      <c r="E96" s="160"/>
      <c r="F96" s="160"/>
      <c r="G96" s="160"/>
      <c r="H96" s="160"/>
      <c r="I96" s="160"/>
      <c r="J96" s="160"/>
      <c r="K96" s="160"/>
      <c r="L96" s="160"/>
      <c r="M96" s="160"/>
    </row>
    <row r="97" spans="1:13" ht="14.5">
      <c r="A97" s="777" t="s">
        <v>290</v>
      </c>
      <c r="B97" s="778"/>
      <c r="C97" s="778"/>
      <c r="D97" s="778"/>
      <c r="E97" s="160"/>
      <c r="F97" s="160"/>
      <c r="G97" s="160"/>
      <c r="H97" s="160"/>
      <c r="I97" s="160"/>
      <c r="J97" s="160"/>
      <c r="K97" s="160"/>
      <c r="L97" s="160"/>
      <c r="M97" s="160"/>
    </row>
    <row r="98" spans="1:13" ht="14.5">
      <c r="A98" s="778"/>
      <c r="B98" s="778"/>
      <c r="C98" s="778"/>
      <c r="D98" s="778"/>
      <c r="E98" s="160"/>
      <c r="F98" s="160"/>
      <c r="G98" s="160"/>
      <c r="H98" s="160"/>
      <c r="I98" s="160"/>
      <c r="J98" s="160"/>
      <c r="K98" s="160"/>
      <c r="L98" s="160"/>
      <c r="M98" s="160"/>
    </row>
    <row r="99" spans="1:13" ht="14.5">
      <c r="A99" s="778"/>
      <c r="B99" s="778"/>
      <c r="C99" s="778"/>
      <c r="D99" s="778"/>
      <c r="E99" s="160"/>
      <c r="F99" s="160"/>
      <c r="G99" s="160"/>
      <c r="H99" s="160"/>
      <c r="I99" s="160"/>
      <c r="J99" s="160"/>
      <c r="K99" s="160"/>
      <c r="L99" s="160"/>
      <c r="M99" s="160"/>
    </row>
    <row r="100" spans="1:13" ht="14.5">
      <c r="A100" s="778" t="s">
        <v>423</v>
      </c>
      <c r="B100" s="778"/>
      <c r="C100" s="778"/>
      <c r="D100" s="778"/>
      <c r="E100" s="160"/>
      <c r="F100" s="160"/>
      <c r="G100" s="160"/>
      <c r="H100" s="160"/>
      <c r="I100" s="160"/>
      <c r="J100" s="160"/>
      <c r="K100" s="160"/>
      <c r="L100" s="160"/>
      <c r="M100" s="160"/>
    </row>
    <row r="101" spans="1:13" ht="14.5">
      <c r="A101" s="778"/>
      <c r="B101" s="778"/>
      <c r="C101" s="778"/>
      <c r="D101" s="778"/>
      <c r="E101" s="160"/>
      <c r="F101" s="160"/>
      <c r="G101" s="160"/>
      <c r="H101" s="160"/>
      <c r="I101" s="160"/>
      <c r="J101" s="160"/>
      <c r="K101" s="160"/>
      <c r="L101" s="160"/>
      <c r="M101" s="160"/>
    </row>
    <row r="102" spans="1:13" ht="14.5">
      <c r="A102" s="777" t="s">
        <v>289</v>
      </c>
      <c r="B102" s="778"/>
      <c r="C102" s="778"/>
      <c r="D102" s="778"/>
      <c r="F102" s="160"/>
      <c r="G102" s="160"/>
      <c r="H102" s="160"/>
      <c r="I102" s="160"/>
      <c r="J102" s="160"/>
      <c r="K102" s="160"/>
      <c r="L102" s="160"/>
      <c r="M102" s="160"/>
    </row>
    <row r="103" spans="1:13" ht="14.5">
      <c r="A103" s="778"/>
      <c r="B103" s="778"/>
      <c r="C103" s="778"/>
      <c r="D103" s="778"/>
      <c r="F103" s="160"/>
      <c r="G103" s="160"/>
      <c r="H103" s="160"/>
      <c r="I103" s="160"/>
      <c r="J103" s="160"/>
      <c r="K103" s="160"/>
      <c r="L103" s="160"/>
      <c r="M103" s="160"/>
    </row>
    <row r="104" spans="1:13" ht="14.5">
      <c r="A104" s="778"/>
      <c r="B104" s="778"/>
      <c r="C104" s="778"/>
      <c r="D104" s="778"/>
      <c r="F104" s="160"/>
      <c r="G104" s="160"/>
      <c r="H104" s="160"/>
      <c r="I104" s="160"/>
      <c r="J104" s="160"/>
      <c r="K104" s="160"/>
      <c r="L104" s="160"/>
      <c r="M104" s="160"/>
    </row>
    <row r="105" spans="1:13" ht="14.5">
      <c r="A105" s="160"/>
      <c r="B105" s="160"/>
      <c r="C105" s="160"/>
      <c r="D105" s="160"/>
      <c r="E105" s="160"/>
      <c r="F105" s="160"/>
      <c r="G105" s="160"/>
      <c r="H105" s="160"/>
      <c r="I105" s="160"/>
      <c r="J105" s="160"/>
      <c r="K105" s="160"/>
      <c r="L105" s="160"/>
      <c r="M105" s="160"/>
    </row>
    <row r="106" spans="1:13" ht="14.5">
      <c r="A106" s="771" t="s">
        <v>360</v>
      </c>
      <c r="B106" s="771"/>
      <c r="C106" s="771"/>
      <c r="D106" s="771"/>
      <c r="E106" s="771"/>
      <c r="F106" s="160"/>
      <c r="G106" s="160"/>
      <c r="H106" s="160"/>
      <c r="I106" s="160"/>
      <c r="J106" s="160"/>
      <c r="K106" s="160"/>
      <c r="L106" s="160"/>
      <c r="M106" s="160"/>
    </row>
    <row r="107" spans="1:13" ht="14.5">
      <c r="A107" s="771"/>
      <c r="B107" s="771"/>
      <c r="C107" s="771"/>
      <c r="D107" s="771"/>
      <c r="E107" s="771"/>
      <c r="F107" s="160"/>
      <c r="G107" s="160"/>
      <c r="H107" s="160"/>
      <c r="I107" s="160"/>
      <c r="J107" s="160"/>
      <c r="K107" s="160"/>
      <c r="L107" s="160"/>
      <c r="M107" s="160"/>
    </row>
    <row r="108" spans="1:13" ht="14.5">
      <c r="A108" s="771" t="s">
        <v>361</v>
      </c>
      <c r="B108" s="771"/>
      <c r="C108" s="771"/>
      <c r="D108" s="771"/>
      <c r="E108" s="771"/>
      <c r="F108" s="160"/>
      <c r="G108" s="160"/>
      <c r="H108" s="160"/>
      <c r="I108" s="160"/>
      <c r="J108" s="160"/>
      <c r="K108" s="160"/>
      <c r="L108" s="160"/>
      <c r="M108" s="160"/>
    </row>
    <row r="109" spans="1:13" ht="14.5">
      <c r="A109" s="160"/>
      <c r="B109" s="160"/>
      <c r="C109" s="160"/>
      <c r="D109" s="160"/>
      <c r="E109" s="160"/>
      <c r="F109" s="160"/>
      <c r="G109" s="160"/>
      <c r="H109" s="160"/>
      <c r="I109" s="160"/>
      <c r="J109" s="160"/>
      <c r="K109" s="160"/>
      <c r="L109" s="160"/>
      <c r="M109" s="160"/>
    </row>
    <row r="110" spans="1:13" ht="14.5">
      <c r="A110" s="160"/>
      <c r="B110" s="160"/>
      <c r="C110" s="160"/>
      <c r="D110" s="160"/>
      <c r="E110" s="160"/>
      <c r="F110" s="160"/>
      <c r="G110" s="160"/>
      <c r="H110" s="160"/>
      <c r="I110" s="160"/>
      <c r="J110" s="160"/>
      <c r="K110" s="160"/>
      <c r="L110" s="160"/>
      <c r="M110" s="160"/>
    </row>
    <row r="111" spans="1:13" ht="14.5">
      <c r="F111" s="160"/>
      <c r="G111" s="160"/>
      <c r="H111" s="160"/>
      <c r="I111" s="160"/>
      <c r="J111" s="160"/>
      <c r="K111" s="160"/>
      <c r="L111" s="160"/>
      <c r="M111" s="160"/>
    </row>
    <row r="112" spans="1:13" ht="14.5">
      <c r="F112" s="160"/>
      <c r="G112" s="160"/>
      <c r="H112" s="160"/>
      <c r="I112" s="160"/>
      <c r="J112" s="160"/>
      <c r="K112" s="160"/>
      <c r="L112" s="160"/>
      <c r="M112" s="160"/>
    </row>
    <row r="113" spans="1:13" ht="14.5">
      <c r="F113" s="160"/>
      <c r="G113" s="160"/>
      <c r="H113" s="160"/>
      <c r="I113" s="160"/>
      <c r="J113" s="160"/>
      <c r="K113" s="160"/>
      <c r="L113" s="160"/>
      <c r="M113" s="160"/>
    </row>
    <row r="114" spans="1:13" ht="14.5">
      <c r="A114" s="160"/>
      <c r="B114" s="160"/>
      <c r="C114" s="160"/>
      <c r="D114" s="160"/>
      <c r="E114" s="160"/>
      <c r="F114" s="160"/>
      <c r="G114" s="160"/>
      <c r="H114" s="160"/>
      <c r="I114" s="160"/>
      <c r="J114" s="160"/>
      <c r="K114" s="160"/>
      <c r="L114" s="160"/>
      <c r="M114" s="160"/>
    </row>
    <row r="115" spans="1:13" ht="14.5">
      <c r="A115" s="160"/>
      <c r="B115" s="160"/>
      <c r="C115" s="160"/>
      <c r="D115" s="160"/>
      <c r="E115" s="160"/>
      <c r="F115" s="160"/>
      <c r="G115" s="160"/>
      <c r="H115" s="160"/>
      <c r="I115" s="160"/>
      <c r="J115" s="160"/>
      <c r="K115" s="160"/>
      <c r="L115" s="160"/>
      <c r="M115" s="160"/>
    </row>
    <row r="116" spans="1:13" ht="14.5">
      <c r="A116" s="160"/>
      <c r="B116" s="160"/>
      <c r="C116" s="160"/>
      <c r="D116" s="160"/>
      <c r="E116" s="160"/>
      <c r="F116" s="160"/>
      <c r="G116" s="160"/>
      <c r="H116" s="160"/>
      <c r="I116" s="160"/>
      <c r="J116" s="160"/>
      <c r="K116" s="160"/>
      <c r="L116" s="160"/>
      <c r="M116" s="160"/>
    </row>
    <row r="117" spans="1:13" ht="14.5">
      <c r="A117" s="160"/>
      <c r="B117" s="160"/>
      <c r="C117" s="160"/>
      <c r="D117" s="160"/>
      <c r="E117" s="160"/>
      <c r="F117" s="160"/>
      <c r="G117" s="160"/>
      <c r="H117" s="160"/>
      <c r="I117" s="160"/>
      <c r="J117" s="160"/>
      <c r="K117" s="160"/>
      <c r="L117" s="160"/>
      <c r="M117" s="160"/>
    </row>
    <row r="118" spans="1:13" ht="14.5">
      <c r="A118" s="160"/>
      <c r="B118" s="160"/>
      <c r="C118" s="160"/>
      <c r="D118" s="160"/>
      <c r="E118" s="160"/>
      <c r="F118" s="160"/>
      <c r="G118" s="160"/>
      <c r="H118" s="160"/>
      <c r="I118" s="160"/>
      <c r="J118" s="160"/>
      <c r="K118" s="160"/>
      <c r="L118" s="160"/>
      <c r="M118" s="160"/>
    </row>
    <row r="119" spans="1:13" ht="14.5">
      <c r="A119" s="160"/>
      <c r="B119" s="160"/>
      <c r="C119" s="160"/>
      <c r="D119" s="160"/>
      <c r="E119" s="160"/>
      <c r="F119" s="160"/>
      <c r="G119" s="160"/>
      <c r="H119" s="160"/>
      <c r="I119" s="160"/>
      <c r="J119" s="160"/>
      <c r="K119" s="160"/>
      <c r="L119" s="160"/>
      <c r="M119" s="160"/>
    </row>
    <row r="120" spans="1:13" ht="14.5">
      <c r="A120" s="160"/>
      <c r="B120" s="160"/>
      <c r="C120" s="160"/>
      <c r="D120" s="160"/>
      <c r="E120" s="160"/>
      <c r="F120" s="160"/>
      <c r="G120" s="160"/>
      <c r="H120" s="160"/>
      <c r="I120" s="160"/>
      <c r="J120" s="160"/>
      <c r="K120" s="160"/>
      <c r="L120" s="160"/>
      <c r="M120" s="160"/>
    </row>
    <row r="121" spans="1:13" ht="14.5">
      <c r="A121" s="160"/>
      <c r="B121" s="160"/>
      <c r="C121" s="160"/>
      <c r="D121" s="160"/>
      <c r="E121" s="160"/>
      <c r="F121" s="160"/>
      <c r="G121" s="160"/>
      <c r="H121" s="160"/>
      <c r="I121" s="160"/>
      <c r="J121" s="160"/>
      <c r="K121" s="160"/>
      <c r="L121" s="160"/>
      <c r="M121" s="160"/>
    </row>
    <row r="122" spans="1:13" ht="14.5">
      <c r="A122" s="160"/>
      <c r="B122" s="160"/>
      <c r="C122" s="160"/>
      <c r="D122" s="160"/>
      <c r="E122" s="160"/>
      <c r="F122" s="160"/>
      <c r="G122" s="160"/>
      <c r="H122" s="160"/>
      <c r="I122" s="160"/>
      <c r="J122" s="160"/>
      <c r="K122" s="160"/>
      <c r="L122" s="160"/>
      <c r="M122" s="160"/>
    </row>
    <row r="123" spans="1:13" ht="14.5">
      <c r="A123" s="160"/>
      <c r="B123" s="160"/>
      <c r="C123" s="160"/>
      <c r="D123" s="160"/>
      <c r="E123" s="160"/>
      <c r="F123" s="160"/>
      <c r="G123" s="160"/>
      <c r="H123" s="160"/>
      <c r="I123" s="160"/>
      <c r="J123" s="160"/>
      <c r="K123" s="160"/>
      <c r="L123" s="160"/>
      <c r="M123" s="160"/>
    </row>
    <row r="124" spans="1:13" ht="14.5">
      <c r="A124" s="160"/>
      <c r="B124" s="160"/>
      <c r="C124" s="160"/>
      <c r="D124" s="160"/>
      <c r="E124" s="160"/>
      <c r="F124" s="160"/>
      <c r="G124" s="160"/>
      <c r="H124" s="160"/>
      <c r="I124" s="160"/>
      <c r="J124" s="160"/>
      <c r="K124" s="160"/>
      <c r="L124" s="160"/>
      <c r="M124" s="160"/>
    </row>
    <row r="125" spans="1:13" ht="14.5">
      <c r="A125" s="160"/>
      <c r="B125" s="160"/>
      <c r="C125" s="160"/>
      <c r="D125" s="160"/>
      <c r="E125" s="160"/>
      <c r="F125" s="160"/>
      <c r="G125" s="160"/>
      <c r="H125" s="160"/>
      <c r="I125" s="160"/>
      <c r="J125" s="160"/>
      <c r="K125" s="160"/>
      <c r="L125" s="160"/>
      <c r="M125" s="160"/>
    </row>
    <row r="126" spans="1:13" ht="14.5">
      <c r="A126" s="160"/>
      <c r="B126" s="160"/>
      <c r="C126" s="160"/>
      <c r="D126" s="160"/>
      <c r="E126" s="160"/>
      <c r="F126" s="160"/>
      <c r="G126" s="160"/>
      <c r="H126" s="160"/>
      <c r="I126" s="160"/>
      <c r="J126" s="160"/>
      <c r="K126" s="160"/>
      <c r="L126" s="160"/>
      <c r="M126" s="160"/>
    </row>
    <row r="127" spans="1:13" ht="14.5">
      <c r="A127" s="160"/>
      <c r="B127" s="160"/>
      <c r="C127" s="160"/>
      <c r="D127" s="160"/>
      <c r="E127" s="160"/>
      <c r="F127" s="160"/>
      <c r="G127" s="160"/>
      <c r="H127" s="160"/>
      <c r="I127" s="160"/>
      <c r="J127" s="160"/>
      <c r="K127" s="160"/>
      <c r="L127" s="160"/>
      <c r="M127" s="160"/>
    </row>
    <row r="128" spans="1:13" ht="14.5">
      <c r="A128" s="160"/>
      <c r="B128" s="160"/>
      <c r="C128" s="160"/>
      <c r="D128" s="160"/>
      <c r="E128" s="160"/>
      <c r="F128" s="160"/>
      <c r="G128" s="160"/>
      <c r="H128" s="160"/>
      <c r="I128" s="160"/>
      <c r="J128" s="160"/>
      <c r="K128" s="160"/>
      <c r="L128" s="160"/>
      <c r="M128" s="160"/>
    </row>
    <row r="129" spans="1:13" ht="14.5">
      <c r="A129" s="160"/>
      <c r="B129" s="160"/>
      <c r="C129" s="160"/>
      <c r="D129" s="160"/>
      <c r="E129" s="160"/>
      <c r="F129" s="160"/>
      <c r="G129" s="160"/>
      <c r="H129" s="160"/>
      <c r="I129" s="160"/>
      <c r="J129" s="160"/>
      <c r="K129" s="160"/>
      <c r="L129" s="160"/>
      <c r="M129" s="160"/>
    </row>
    <row r="130" spans="1:13" ht="14.5">
      <c r="A130" s="160"/>
      <c r="B130" s="160"/>
      <c r="C130" s="160"/>
      <c r="D130" s="160"/>
      <c r="E130" s="160"/>
      <c r="F130" s="160"/>
      <c r="G130" s="160"/>
      <c r="H130" s="160"/>
      <c r="I130" s="160"/>
      <c r="J130" s="160"/>
      <c r="K130" s="160"/>
      <c r="L130" s="160"/>
      <c r="M130" s="160"/>
    </row>
    <row r="131" spans="1:13" ht="14.5">
      <c r="A131" s="160"/>
      <c r="B131" s="160"/>
      <c r="C131" s="160"/>
      <c r="D131" s="160"/>
      <c r="E131" s="160"/>
      <c r="F131" s="160"/>
      <c r="G131" s="160"/>
      <c r="H131" s="160"/>
      <c r="I131" s="160"/>
      <c r="J131" s="160"/>
      <c r="K131" s="160"/>
      <c r="L131" s="160"/>
      <c r="M131" s="160"/>
    </row>
    <row r="132" spans="1:13" ht="14.5">
      <c r="A132" s="160"/>
      <c r="B132" s="160"/>
      <c r="C132" s="160"/>
      <c r="D132" s="160"/>
      <c r="E132" s="160"/>
      <c r="F132" s="160"/>
      <c r="G132" s="160"/>
      <c r="H132" s="160"/>
      <c r="I132" s="160"/>
      <c r="J132" s="160"/>
      <c r="K132" s="160"/>
      <c r="L132" s="160"/>
      <c r="M132" s="160"/>
    </row>
    <row r="133" spans="1:13" ht="14.5">
      <c r="A133" s="160"/>
      <c r="B133" s="160"/>
      <c r="C133" s="160"/>
      <c r="D133" s="160"/>
      <c r="E133" s="160"/>
      <c r="F133" s="160"/>
      <c r="G133" s="160"/>
      <c r="H133" s="160"/>
      <c r="I133" s="160"/>
      <c r="J133" s="160"/>
      <c r="K133" s="160"/>
      <c r="L133" s="160"/>
      <c r="M133" s="160"/>
    </row>
    <row r="134" spans="1:13" ht="14.5">
      <c r="A134" s="160"/>
      <c r="B134" s="160"/>
      <c r="C134" s="160"/>
      <c r="D134" s="160"/>
      <c r="E134" s="160"/>
      <c r="F134" s="160"/>
      <c r="G134" s="160"/>
      <c r="H134" s="160"/>
      <c r="I134" s="160"/>
      <c r="J134" s="160"/>
      <c r="K134" s="160"/>
      <c r="L134" s="160"/>
      <c r="M134" s="160"/>
    </row>
    <row r="135" spans="1:13" ht="14.5">
      <c r="A135" s="160"/>
      <c r="B135" s="160"/>
      <c r="C135" s="160"/>
      <c r="D135" s="160"/>
      <c r="E135" s="160"/>
      <c r="F135" s="160"/>
      <c r="G135" s="160"/>
      <c r="H135" s="160"/>
      <c r="I135" s="160"/>
      <c r="J135" s="160"/>
      <c r="K135" s="160"/>
      <c r="L135" s="160"/>
      <c r="M135" s="160"/>
    </row>
    <row r="136" spans="1:13" ht="14.5">
      <c r="A136" s="160"/>
      <c r="B136" s="160"/>
      <c r="C136" s="160"/>
      <c r="D136" s="160"/>
      <c r="E136" s="160"/>
      <c r="F136" s="160"/>
      <c r="G136" s="160"/>
      <c r="H136" s="160"/>
      <c r="I136" s="160"/>
      <c r="J136" s="160"/>
      <c r="K136" s="160"/>
      <c r="L136" s="160"/>
      <c r="M136" s="160"/>
    </row>
    <row r="137" spans="1:13" ht="14.5">
      <c r="A137" s="160"/>
      <c r="B137" s="160"/>
      <c r="C137" s="160"/>
      <c r="D137" s="160"/>
      <c r="E137" s="160"/>
      <c r="F137" s="160"/>
      <c r="G137" s="160"/>
      <c r="H137" s="160"/>
      <c r="I137" s="160"/>
      <c r="J137" s="160"/>
      <c r="K137" s="160"/>
      <c r="L137" s="160"/>
      <c r="M137" s="160"/>
    </row>
    <row r="138" spans="1:13" ht="14.5">
      <c r="A138" s="160"/>
      <c r="B138" s="160"/>
      <c r="C138" s="160"/>
      <c r="D138" s="160"/>
      <c r="E138" s="160"/>
      <c r="F138" s="160"/>
      <c r="G138" s="160"/>
      <c r="H138" s="160"/>
      <c r="I138" s="160"/>
      <c r="J138" s="160"/>
      <c r="K138" s="160"/>
      <c r="L138" s="160"/>
      <c r="M138" s="160"/>
    </row>
    <row r="139" spans="1:13" ht="14.5">
      <c r="A139" s="160"/>
      <c r="B139" s="160"/>
      <c r="C139" s="160"/>
      <c r="D139" s="160"/>
      <c r="E139" s="160"/>
      <c r="F139" s="160"/>
      <c r="G139" s="160"/>
      <c r="H139" s="160"/>
      <c r="I139" s="160"/>
      <c r="J139" s="160"/>
      <c r="K139" s="160"/>
      <c r="L139" s="160"/>
      <c r="M139" s="160"/>
    </row>
    <row r="140" spans="1:13" ht="14.5">
      <c r="A140" s="160"/>
      <c r="B140" s="160"/>
      <c r="C140" s="160"/>
      <c r="D140" s="160"/>
      <c r="E140" s="160"/>
      <c r="F140" s="160"/>
      <c r="G140" s="160"/>
      <c r="H140" s="160"/>
      <c r="I140" s="160"/>
      <c r="J140" s="160"/>
      <c r="K140" s="160"/>
      <c r="L140" s="160"/>
      <c r="M140" s="160"/>
    </row>
    <row r="141" spans="1:13" ht="14.5">
      <c r="A141" s="160"/>
      <c r="B141" s="160"/>
      <c r="C141" s="160"/>
      <c r="D141" s="160"/>
      <c r="E141" s="160"/>
      <c r="F141" s="160"/>
      <c r="G141" s="160"/>
      <c r="H141" s="160"/>
      <c r="I141" s="160"/>
      <c r="J141" s="160"/>
      <c r="K141" s="160"/>
      <c r="L141" s="160"/>
      <c r="M141" s="160"/>
    </row>
    <row r="142" spans="1:13" ht="14.5">
      <c r="A142" s="160"/>
      <c r="B142" s="160"/>
      <c r="C142" s="160"/>
      <c r="D142" s="160"/>
      <c r="E142" s="160"/>
      <c r="F142" s="160"/>
      <c r="G142" s="160"/>
      <c r="H142" s="160"/>
      <c r="I142" s="160"/>
      <c r="J142" s="160"/>
      <c r="K142" s="160"/>
      <c r="L142" s="160"/>
      <c r="M142" s="160"/>
    </row>
    <row r="143" spans="1:13" ht="14.5">
      <c r="A143" s="160"/>
      <c r="B143" s="160"/>
      <c r="C143" s="160"/>
      <c r="D143" s="160"/>
      <c r="E143" s="160"/>
      <c r="F143" s="160"/>
      <c r="G143" s="160"/>
      <c r="H143" s="160"/>
      <c r="I143" s="160"/>
      <c r="J143" s="160"/>
      <c r="K143" s="160"/>
      <c r="L143" s="160"/>
      <c r="M143" s="160"/>
    </row>
    <row r="144" spans="1:13" ht="14.5">
      <c r="A144" s="160"/>
      <c r="B144" s="160"/>
      <c r="C144" s="160"/>
      <c r="D144" s="160"/>
      <c r="E144" s="160"/>
      <c r="F144" s="160"/>
      <c r="G144" s="160"/>
      <c r="H144" s="160"/>
      <c r="I144" s="160"/>
      <c r="J144" s="160"/>
      <c r="K144" s="160"/>
      <c r="L144" s="160"/>
      <c r="M144" s="160"/>
    </row>
    <row r="145" spans="1:13" ht="14.5">
      <c r="A145" s="160"/>
      <c r="B145" s="160"/>
      <c r="C145" s="160"/>
      <c r="D145" s="160"/>
      <c r="E145" s="160"/>
      <c r="F145" s="160"/>
      <c r="G145" s="160"/>
      <c r="H145" s="160"/>
      <c r="I145" s="160"/>
      <c r="J145" s="160"/>
      <c r="K145" s="160"/>
      <c r="L145" s="160"/>
      <c r="M145" s="160"/>
    </row>
    <row r="146" spans="1:13" ht="14.5">
      <c r="A146" s="160"/>
      <c r="B146" s="160"/>
      <c r="C146" s="160"/>
      <c r="D146" s="160"/>
      <c r="E146" s="160"/>
      <c r="F146" s="160"/>
      <c r="G146" s="160"/>
      <c r="H146" s="160"/>
      <c r="I146" s="160"/>
      <c r="J146" s="160"/>
      <c r="K146" s="160"/>
      <c r="L146" s="160"/>
      <c r="M146" s="160"/>
    </row>
    <row r="147" spans="1:13" ht="14.5">
      <c r="A147" s="160"/>
      <c r="B147" s="160"/>
      <c r="C147" s="160"/>
      <c r="D147" s="160"/>
      <c r="E147" s="160"/>
      <c r="F147" s="160"/>
      <c r="G147" s="160"/>
      <c r="H147" s="160"/>
      <c r="I147" s="160"/>
      <c r="J147" s="160"/>
      <c r="K147" s="160"/>
      <c r="L147" s="160"/>
      <c r="M147" s="160"/>
    </row>
    <row r="148" spans="1:13" ht="14.5">
      <c r="A148" s="160"/>
      <c r="B148" s="160"/>
      <c r="C148" s="160"/>
      <c r="D148" s="160"/>
      <c r="E148" s="160"/>
      <c r="F148" s="160"/>
      <c r="G148" s="160"/>
      <c r="H148" s="160"/>
      <c r="I148" s="160"/>
      <c r="J148" s="160"/>
      <c r="K148" s="160"/>
      <c r="L148" s="160"/>
      <c r="M148" s="160"/>
    </row>
    <row r="149" spans="1:13" ht="14.5">
      <c r="A149" s="160"/>
      <c r="B149" s="160"/>
      <c r="C149" s="160"/>
      <c r="D149" s="160"/>
      <c r="E149" s="160"/>
      <c r="F149" s="160"/>
      <c r="G149" s="160"/>
      <c r="H149" s="160"/>
      <c r="I149" s="160"/>
      <c r="J149" s="160"/>
      <c r="K149" s="160"/>
      <c r="L149" s="160"/>
      <c r="M149" s="160"/>
    </row>
    <row r="150" spans="1:13" ht="14.5">
      <c r="A150" s="160"/>
      <c r="B150" s="160"/>
      <c r="C150" s="160"/>
      <c r="D150" s="160"/>
      <c r="E150" s="160"/>
      <c r="F150" s="160"/>
      <c r="G150" s="160"/>
      <c r="H150" s="160"/>
      <c r="I150" s="160"/>
      <c r="J150" s="160"/>
      <c r="K150" s="160"/>
      <c r="L150" s="160"/>
      <c r="M150" s="160"/>
    </row>
    <row r="151" spans="1:13" ht="14.5">
      <c r="A151" s="160"/>
      <c r="B151" s="160"/>
      <c r="C151" s="160"/>
      <c r="D151" s="160"/>
      <c r="E151" s="160"/>
      <c r="F151" s="160"/>
      <c r="G151" s="160"/>
      <c r="H151" s="160"/>
      <c r="I151" s="160"/>
      <c r="J151" s="160"/>
      <c r="K151" s="160"/>
      <c r="L151" s="160"/>
      <c r="M151" s="160"/>
    </row>
    <row r="152" spans="1:13" ht="14.5">
      <c r="A152" s="160"/>
      <c r="B152" s="160"/>
      <c r="C152" s="160"/>
      <c r="D152" s="160"/>
      <c r="E152" s="160"/>
      <c r="F152" s="160"/>
      <c r="G152" s="160"/>
      <c r="H152" s="160"/>
      <c r="I152" s="160"/>
      <c r="J152" s="160"/>
      <c r="K152" s="160"/>
      <c r="L152" s="160"/>
      <c r="M152" s="160"/>
    </row>
    <row r="153" spans="1:13" ht="14.5">
      <c r="A153" s="160"/>
      <c r="B153" s="160"/>
      <c r="C153" s="160"/>
      <c r="D153" s="160"/>
      <c r="E153" s="160"/>
      <c r="F153" s="160"/>
      <c r="G153" s="160"/>
      <c r="H153" s="160"/>
      <c r="I153" s="160"/>
      <c r="J153" s="160"/>
      <c r="K153" s="160"/>
      <c r="L153" s="160"/>
      <c r="M153" s="160"/>
    </row>
    <row r="154" spans="1:13" ht="14.5">
      <c r="A154" s="160"/>
      <c r="B154" s="160"/>
      <c r="C154" s="160"/>
      <c r="D154" s="160"/>
      <c r="E154" s="160"/>
      <c r="F154" s="160"/>
      <c r="G154" s="160"/>
      <c r="H154" s="160"/>
      <c r="I154" s="160"/>
      <c r="J154" s="160"/>
      <c r="K154" s="160"/>
      <c r="L154" s="160"/>
      <c r="M154" s="160"/>
    </row>
    <row r="155" spans="1:13" ht="14.5">
      <c r="A155" s="160"/>
      <c r="B155" s="160"/>
      <c r="C155" s="160"/>
      <c r="D155" s="160"/>
      <c r="E155" s="160"/>
      <c r="F155" s="160"/>
      <c r="G155" s="160"/>
      <c r="H155" s="160"/>
      <c r="I155" s="160"/>
      <c r="J155" s="160"/>
      <c r="K155" s="160"/>
      <c r="L155" s="160"/>
      <c r="M155" s="160"/>
    </row>
    <row r="156" spans="1:13" ht="14.5">
      <c r="A156" s="160"/>
      <c r="B156" s="160"/>
      <c r="C156" s="160"/>
      <c r="D156" s="160"/>
      <c r="E156" s="160"/>
      <c r="F156" s="160"/>
      <c r="G156" s="160"/>
      <c r="H156" s="160"/>
      <c r="I156" s="160"/>
      <c r="J156" s="160"/>
      <c r="K156" s="160"/>
      <c r="L156" s="160"/>
      <c r="M156" s="160"/>
    </row>
    <row r="157" spans="1:13" ht="14.5">
      <c r="A157" s="160"/>
      <c r="B157" s="160"/>
      <c r="C157" s="160"/>
      <c r="D157" s="160"/>
      <c r="E157" s="160"/>
      <c r="F157" s="160"/>
      <c r="G157" s="160"/>
      <c r="H157" s="160"/>
      <c r="I157" s="160"/>
      <c r="J157" s="160"/>
      <c r="K157" s="160"/>
      <c r="L157" s="160"/>
      <c r="M157" s="160"/>
    </row>
    <row r="158" spans="1:13" ht="14.5">
      <c r="A158" s="160"/>
      <c r="B158" s="160"/>
      <c r="C158" s="160"/>
      <c r="D158" s="160"/>
      <c r="E158" s="160"/>
      <c r="F158" s="160"/>
      <c r="G158" s="160"/>
      <c r="H158" s="160"/>
      <c r="I158" s="160"/>
      <c r="J158" s="160"/>
      <c r="K158" s="160"/>
      <c r="L158" s="160"/>
      <c r="M158" s="160"/>
    </row>
    <row r="159" spans="1:13" ht="14.5">
      <c r="A159" s="160"/>
      <c r="B159" s="160"/>
      <c r="C159" s="160"/>
      <c r="D159" s="160"/>
      <c r="E159" s="160"/>
      <c r="F159" s="160"/>
      <c r="G159" s="160"/>
      <c r="H159" s="160"/>
      <c r="I159" s="160"/>
      <c r="J159" s="160"/>
      <c r="K159" s="160"/>
      <c r="L159" s="160"/>
      <c r="M159" s="160"/>
    </row>
    <row r="160" spans="1:13" ht="14.5">
      <c r="A160" s="160"/>
      <c r="B160" s="160"/>
      <c r="C160" s="160"/>
      <c r="D160" s="160"/>
      <c r="E160" s="160"/>
      <c r="F160" s="160"/>
      <c r="G160" s="160"/>
      <c r="H160" s="160"/>
      <c r="I160" s="160"/>
      <c r="J160" s="160"/>
      <c r="K160" s="160"/>
      <c r="L160" s="160"/>
      <c r="M160" s="160"/>
    </row>
  </sheetData>
  <customSheetViews>
    <customSheetView guid="{0995CD4B-3C75-457A-AB77-49903FF8A611}" scale="90" topLeftCell="A7">
      <selection activeCell="E16" sqref="E16"/>
      <pageMargins left="0.7" right="0.7" top="0.78740157499999996" bottom="0.78740157499999996" header="0.3" footer="0.3"/>
      <pageSetup paperSize="9" scale="75" orientation="landscape" r:id="rId1"/>
    </customSheetView>
  </customSheetViews>
  <mergeCells count="62">
    <mergeCell ref="A8:L8"/>
    <mergeCell ref="A7:L7"/>
    <mergeCell ref="A82:O82"/>
    <mergeCell ref="A77:Q77"/>
    <mergeCell ref="A78:N78"/>
    <mergeCell ref="A79:N79"/>
    <mergeCell ref="A80:N80"/>
    <mergeCell ref="A81:T81"/>
    <mergeCell ref="A72:AA72"/>
    <mergeCell ref="A73:S73"/>
    <mergeCell ref="A74:S74"/>
    <mergeCell ref="A75:S75"/>
    <mergeCell ref="A76:S76"/>
    <mergeCell ref="A67:AA67"/>
    <mergeCell ref="A68:AA68"/>
    <mergeCell ref="A69:AA69"/>
    <mergeCell ref="A70:AA70"/>
    <mergeCell ref="A71:AA71"/>
    <mergeCell ref="A62:L62"/>
    <mergeCell ref="A63:L63"/>
    <mergeCell ref="A64:K64"/>
    <mergeCell ref="A65:L65"/>
    <mergeCell ref="A66:L66"/>
    <mergeCell ref="A57:J57"/>
    <mergeCell ref="A58:J58"/>
    <mergeCell ref="A59:L59"/>
    <mergeCell ref="A60:L60"/>
    <mergeCell ref="A61:L61"/>
    <mergeCell ref="A52:L52"/>
    <mergeCell ref="A53:J53"/>
    <mergeCell ref="A54:J54"/>
    <mergeCell ref="A55:J55"/>
    <mergeCell ref="A56:J56"/>
    <mergeCell ref="A47:L47"/>
    <mergeCell ref="A48:L48"/>
    <mergeCell ref="A49:L49"/>
    <mergeCell ref="A50:L50"/>
    <mergeCell ref="A51:L51"/>
    <mergeCell ref="A42:K42"/>
    <mergeCell ref="A43:K43"/>
    <mergeCell ref="A44:K44"/>
    <mergeCell ref="A45:L45"/>
    <mergeCell ref="A46:L46"/>
    <mergeCell ref="A37:N37"/>
    <mergeCell ref="A38:M38"/>
    <mergeCell ref="A39:M39"/>
    <mergeCell ref="A40:K40"/>
    <mergeCell ref="A41:K41"/>
    <mergeCell ref="A32:H32"/>
    <mergeCell ref="A33:H33"/>
    <mergeCell ref="A34:M34"/>
    <mergeCell ref="A35:R35"/>
    <mergeCell ref="A36:R36"/>
    <mergeCell ref="A9:L9"/>
    <mergeCell ref="A19:O19"/>
    <mergeCell ref="A20:O20"/>
    <mergeCell ref="A21:O21"/>
    <mergeCell ref="A22:O22"/>
    <mergeCell ref="A15:O15"/>
    <mergeCell ref="A16:O16"/>
    <mergeCell ref="A17:O17"/>
    <mergeCell ref="A18:O18"/>
  </mergeCells>
  <hyperlinks>
    <hyperlink ref="A15:H15" location="'Daten HF-03.1.1'!A1" display="Tab. HF-03.1.1-1 Pädagogisches und leitendes Personal1) in Kindertageseinrichtungen 2021 nach Ländern "/>
    <hyperlink ref="A16:I16" location="'Daten HF-03.1.1'!A1" display="Tab. HF-03.1.1-2 Pädagogisches und leitendes Personal1) in Kindertageseinrichtungen 2020 nach Ländern "/>
    <hyperlink ref="A17:I17" location="'Daten HF-03.1.1'!A1" display="Tab. HF-03.1.1-3 Pädagogisches und leitendes Personal1) in Kindertageseinrichtungen 2019 nach Ländern "/>
    <hyperlink ref="A18:G18" location="'Daten HF-03.1.1'!A1" display="Tab. HF-03.1.1-4 Pädagogisches und leitendes Personal1) in Kindertageseinrichtungen 2018 nach Ländern "/>
    <hyperlink ref="A19:G19" location="'Daten HF-03.1.2'!A1" display="Tab. HF-03.1.2-1 Pädagogisches und leitendes Personal1) 2021 nach Geschlecht2)3) und Ländern"/>
    <hyperlink ref="A20" location="'Daten HF-03.1.2'!A1" display="Tab. HF-03.1.2-2 Pädagogisches und leitendes Personal1) 2020 nach Geschlecht2) und Ländern"/>
    <hyperlink ref="A21" location="'Daten HF-03.1.2'!A1" display="Tab. HF-03.1.2-3 Pädagogisches und leitendes Personal1) 2020 nach Geschlecht und Ländern"/>
    <hyperlink ref="A22" location="'Daten HF-03.1.2'!A1" display="Tab. HF-03.1.2-4 Pädagogisches und leitendes Personal1) 2018 nach Geschlecht und Ländern"/>
    <hyperlink ref="A23" location="'Daten HF-03.1.2 +Alter'!A1" display="Tab. HF-03.1.2-5 Pädagogisches und leitendes Personal1) 2021 nach Geschlecht2), Altersgruppen und Ländern"/>
    <hyperlink ref="A24" location="'Daten HF-03.1.2 +Alter'!A1" display="Tab. HF-03.1.2-6 Pädagogisches und leitendes Personal1) 2020 nach Geschlecht, Altersgruppen und Ländern"/>
    <hyperlink ref="A25" location="'Daten HF-03.1.2 +Alter'!A1" display="Tab. HF-03.1.2-7 Pädagogisches und leitendes Personal1) 2019 nach Geschlecht, Altersgruppen und Ländern"/>
    <hyperlink ref="A26" location="'Daten HF-03.1.3 Alter'!A1" display="Tab. HF-03.1.3-1 Pädagogisches und leitendes Personal1) in Kindertageseinrichtungen 2021 nach Altersgruppen2) und Ländern"/>
    <hyperlink ref="A27" location="'Daten HF-03.1.3 Alter'!A1" display="Tab. HF-03.1.3-2 Pädagogisches und leitendes Personal1) in Kindertageseinrichtungen 2020 nach Altersgruppen und Ländern"/>
    <hyperlink ref="A28" location="'Daten HF-03.1.3 Alter'!A1" display="Tab. HF-03.1.3-3 Pädagogisches und leitendes Personal1) in Kindertageseinrichtungen 2019 nach Altersgruppen und Ländern"/>
    <hyperlink ref="A29" location="'Daten HF-03.1.3 Alter'!A1" display="Tab. HF-03.1.3-4 Pädagogisches und leitendes Personal1) in Kindertageseinrichtungen 2020 nach Altersgruppen und Ländern "/>
    <hyperlink ref="A30" location="'Daten HF-03.1.3 Alter'!A1" display="Tab. HF-03.1.3-5 Pädagogisches und leitendes Personal1) in Kindertageseinrichtungen 2019 nach Altersgruppen und Ländern "/>
    <hyperlink ref="A31" location="'Daten HF-03.1.3 Alter'!A1" display="Tab. HF-03.1.3-6 Pädagogisches und leitendes Personal1) in Kindertageseinrichtungen 2018 nach Altersgruppen und Ländern 1)"/>
    <hyperlink ref="A32:H32" location="'Daten HF-03.1.3 Einrichtungsgr.'!A1" display="Tab. HF-03.1.3-7 Pädagogisches und leitendes Personal1) 2021 nach Einrichtungsgröße2) und Ländern "/>
    <hyperlink ref="A33:H33" location="'Daten HF-03.1.3 Einrichtungsgr.'!A1" display="Tab. HF-03.1.3-8 Pädagogisches und leitendes Personal1) 2020 nach Einrichtungsgröße und Ländern "/>
    <hyperlink ref="A34:F34" location="'Daten HF-03.1.3 Träger'!A1" display="Tab. HF-03.1.3-9 Pädagogisches und leitendes Personal1) 2021 nach Art des Trägers2) und Ländern "/>
    <hyperlink ref="A35:R35" location="'Daten HF-03.1.3 Träger'!A1" display="Tab. HF-03.1.3-10 Pädagogisches und leitendes Personal1) 2020 nach Art des Trägers und Ländern "/>
    <hyperlink ref="A36:R36" location="'Daten HF-03.1.3 Träger'!A1" display="Tab. HF-03.1.3-11 Pädagogisches und leitendes Personal1) 2019 nach Art des Trägers und Ländern "/>
    <hyperlink ref="A37:B37" location="'Daten HF-03.2.1.1'!A1" display="Tab. HF-03.2.1.1-1  Schüler/innen im 1. Ausbildungsjahr zum/zur Erzieher/in für das Schuljahr 2020/21 nach Ländern1)"/>
    <hyperlink ref="A38:B38" location="'Daten HF-03.2.1.1'!A1" display="Tab. HF-03.2.1.1-2 Absolventen/-innen des Ausbildungsgangs zum/zur Erzieher/in im Schuljahr 2019/20 nach Ländern"/>
    <hyperlink ref="A39:M39" location="'Daten HF-03.2.1.1'!A1" display="Tab. HF-03.2.1.1-3 Schüler/innen im 1. Ausbildungsjahr zum/zur Erzieher/in für das Schuljahr 2019/20 nach Ländern1)"/>
    <hyperlink ref="A40:K40" location="'Daten HF-03.2.1.1'!A1" display="Tab. HF-03.2.1.1-4 Absolventen/-innen des Ausbildungsgangs zum/zur Erzieher/in im Schuljahr 2018/19 nach Ländern"/>
    <hyperlink ref="A41:K41" location="'Daten HF-03.2.1.1'!A1" display="Tab. HF-03.2.1.1-5 Schüler/innen im 1. Ausbildungsjahr zum/zur Erzieher/in für das Schuljahr 2018/19 nach Ländern"/>
    <hyperlink ref="A42:K42" location="'Daten HF-03.2.1.1'!A1" display="Tab. HF-03.2.1.1-6 Absolventen/-innen des Ausbildungsgangs zum/zur Erzieher/in im Schuljahr 2017/18 nach Ländern"/>
    <hyperlink ref="A43:K43" location="'Daten HF-03.2.1.2'!A1" display="Tab. HF-03.2.1.2-1 Schüler/innen im 1. Ausbildungsjahr einer praxis-integrierten Ausbildung (PiA) zum/zur Erzieher/in für das Schuljahr 2020/21 nach Ländern"/>
    <hyperlink ref="A44:K44" location="'Daten HF-03.2.1.2'!A1" display="Tab. HF-03.2.1.2-2 Schüler/innen im 1. Ausbildungsjahr einer praxis-integrierten Ausbildung (PiA) zum/zur Erzieher/in für das Schuljahr 2019/20 nach Ländern"/>
    <hyperlink ref="A45:L45" location="'Daten HF-03.2.1.2 (2)'!A1" display="Tab. HF-03.2.1.2-3 Schüler/innen im 1. Ausbildungsjahr zum/zur Erzieher/in in Vollzeit-, praxisintegrierter und Teilzeitausbildung für das Schuljahr 2020/21 nach Ländern"/>
    <hyperlink ref="A46:L46" location="'Daten HF-03.2.1.2 (2)'!A1" display="Tab. HF-03.2.1.2-4 Schüler/innen im 1. Ausbildungsjahr zum/zur Erzieher/in in Vollzeit-, praxisintegrierter und Teilzeitausbildung für das Schuljahr 2019/20 nach Ländern"/>
    <hyperlink ref="A47:L47" location="'Daten HF-03.2.1.3'!A1" display="Tab. HF-03.2.1.3-1 Schüler/innen im 1. Ausbildungsjahr zum/zur Sozialassistenten/-in 1) für das Schuljahr 2020/21 nach Ländern2)"/>
    <hyperlink ref="A48:L48" location="'Daten HF-03.2.1.3'!A1" display="Tab. HF-03.2.1.3-2 Absolventen/-innen des Ausbildungsgangs zum/zur Sozialassistenten/-in im Schuljahr 2019/20 nach Ländern2)"/>
    <hyperlink ref="A49:L49" location="'Daten HF-03.2.1.3'!A1" display="Tab. HF-03.2.1.3-3 Schüler/innen im 1. Ausbildungsjahr zum/zur Sozialassistenten/-in1) für das Schuljahr 2019/20 nach Ländern2)"/>
    <hyperlink ref="A50:L50" location="'Daten HF-03.2.1.3'!A1" display="Tab. HF-03.2.1.3-4 Absolventen/-innen des Ausbildungsgangs zum/zur Sozialassistenten/-in1) im Schuljahr 2018/19 nach Ländern2)"/>
    <hyperlink ref="A51:L51" location="'Daten HF-03.2.1.3'!A1" display="Tab. HF-03.2.1.3-5 Schüler/innen im 1. Ausbildungsjahr zum/zur Sozialassistenten/-in1) für das Schuljahr 2018/19 nach Ländern2)"/>
    <hyperlink ref="A52:L52" location="'Daten HF-03.2.1.3'!A1" display="Tab. HF-03.2.1.3-6 Absolventen/-innen des Ausbildungsgangs zum/zur Sozialassistenten/-in1) im Schuljahr 2017/18 nach Ländern2)"/>
    <hyperlink ref="A53:B53" location="'Daten HF-03.2.1.4'!A1" display="Tab. HF-03.2.1.4-1 Schüler/innen im 1. Ausbildungsjahr zum/zur Kinderpfleger/in für das Schuljahr 2020/21 nach Ländern1)"/>
    <hyperlink ref="A54:B54" location="'Daten HF-03.2.1.4'!A1" display="Tab. HF-03.2.1.4-2 Absolventen/-innen des Ausbildungsgangs zum/zur Kinderpfleger/in im Schuljahr 2019/20 nach Ländern1)"/>
    <hyperlink ref="A55:B55" location="'Daten HF-03.2.1.4'!A1" display="Tab. HF-03.2.1.4-3 Schüler/innen im 1. Ausbildungsjahr zum/zur Kinderpfleger/in für das Schuljahr 2019/20 nach Ländern1)"/>
    <hyperlink ref="A56:B56" location="'Daten HF-03.2.1.4'!A1" display="Tab. HF-03.2.1.4-4 Absolventen/-innen des Ausbildungsgangs zum/zur Kinderpfleger/in im Schuljahr 2018/19 nach Ländern1)"/>
    <hyperlink ref="A57:B57" location="'Daten HF-03.2.1.4'!A1" display="Tab. HF-03.2.1.4-5 Schüler/innen im 1. Ausbildungsjahr zum/zur Kinderpfleger/in für das Schuljahr 2018/19 nach Ländern1)"/>
    <hyperlink ref="A58:B58" location="'Daten HF-03.2.1.4'!A1" display="Tab. HF-03.2.1.4-6 Absolventen/-innen des Ausbildungsgangs zum/zur Kinderpfleger/in im Schuljahr 2017/18 nach Ländern1)"/>
    <hyperlink ref="A59:L59" location="'Daten HF-03.2.2'!A1" display="Tab. HF-03.2.2-1 Pädagogisches und leitendes Personal1) in Kindertageseinrichtungen 2021 nach beruflicher Qualifikation6) und Ländern"/>
    <hyperlink ref="A60:L60" location="'Daten HF-03.2.2'!A1" display="Tab. HF-03.2.2-2 Pädagogisches und leitendes Personal1) in Kindertageseinrichtungen 2020 nach beruflicher Qualifikation und Ländern"/>
    <hyperlink ref="A61:L61" location="'Daten HF-03.2.2'!A1" display="Tab. HF-03.2.2-3 Pädagogisches und leitendes Personal1) in Kindertageseinrichtungen 2019 nach beruflicher Qualifikation und Ländern"/>
    <hyperlink ref="A62:L62" location="'Daten HF-03.2.2'!A1" display="Tab. HF-03.2.2-4 Pädagogisches und leitendes Personal1) in Kindertageseinrichtungen 2018 nach beruflicher Qualifikation und Ländern"/>
    <hyperlink ref="A63:L63" location="'Daten HF-03.2.4'!A1" display="Tab. HF-03.2.4-1 Teamzusammensetzung in Kindertageseinrichtungen nach Qualifikation des Personals 2021 nach Ländern*"/>
    <hyperlink ref="A64:B64" location="'Daten HF-03.2.4'!A1" display="Tab. HF-03.2.1.4-2 Absolventen/-innen des Ausbildungsgangs zum/zur Kinderpfleger/in im Schuljahr 2019/20 nach Ländern1)"/>
    <hyperlink ref="A67:M67" location="'Daten HF-03.5.1.1'!A1" display="Tab. HF-03.5.1.1-1 Sozialversicherungspflichtig Vollzeitbeschäftigte der Kerngruppe der Berufsgruppen Berufe in der Kinderbetreuung, -erziehung sowie Aufsicht, Führung-, Erziehung, Sozialarbeit 2021 nach monatlichen Bruttoarbeitsentgelt, Geschlecht und Lä"/>
    <hyperlink ref="A68:M68" location="'Daten HF-03.5.1.1'!A1" display="Tab. HF-03.5.1.1-2 Sozialversicherungspflichtig Vollzeitbeschäftigte der Kerngruppe der Berufsgruppen Berufe in der Kinderbetreuung, -erziehung sowie Aufsicht, Führung-, Erziehung, Sozialarbeit 2020 nach monatlichen Bruttoarbeitsentgelt, Geschlecht und Lä"/>
    <hyperlink ref="A65:L65" location="'Daten HF-03.2.4'!A1" display="Tab. HF-03.2.4-3 Teamzusammensetzung in Kindertageseinrichtungen nach Qualifikation des Personals 2019 nach Ländern*"/>
    <hyperlink ref="A66:L66" location="'Daten HF-03.2.4'!A1" display="Tab. HF-03.2.4-4 Teamzusammensetzung in Kindertageseinrichtungen nach Qualifikation des Personals 2018 nach Ländern"/>
    <hyperlink ref="A69:M69" location="'Daten HF-03.5.1.1'!A1" display="Tab. HF-03.5.1.1-3 Sozialversicherungspflichtig Vollzeitbeschäftigte der Kerngruppe der Berufsgruppen Berufe in der Kinderbetreuung, -erziehung sowie Aufsicht, Führung-, Erziehung, Sozialarbeit 2019 nach monatlichen Bruttoarbeitsentgelt, Geschlecht und Lä"/>
    <hyperlink ref="A70:S70" location="'Daten HF-03.5.1.2'!A1" display="Tab. HF-03.5.1.2-1 Sozialversicherungspflichtig Vollzeitbeschäftigte der Kerngruppe der Berufsgruppen Berufe in der Kinderbetreuung, -erziehung sowie Aufsicht, Führung-, Erziehung, Sozialarbeit 2021 nach monatlichen Bruttoarbeitsentgelt, Alter und Ländern"/>
    <hyperlink ref="A71:Q71" location="'Daten HF-03.5.1.2'!A1" display="Tab. HF-03.5.1.2-2 Sozialversicherungspflichtig Vollzeitbeschäftigte der Kerngruppe der Berufsgruppen Berufe in der Kinderbetreuung, -erziehung sowie Aufsicht, Führung-, Erziehung, Sozialarbeit 2020 nach monatlichen Bruttoarbeitsentgelt, Alter und Ländern"/>
    <hyperlink ref="A72:T72" location="'Daten HF-03.5.1.2'!A1" display="Tab. HF-03.5.1.2-3 Sozialversicherungspflichtig Vollzeitbeschäftigte der Kerngruppe der Berufsgruppen Berufe in der Kinderbetreuung, -erziehung sowie Aufsicht, Führung-, Erziehung, Sozialarbeit 2019 nach monatlichen Bruttoarbeitsentgelt, Alter und Ländern"/>
    <hyperlink ref="A73:J73" location="'Daten HF-03.5.2'!A1" display="Tab. HF-03.5.2-1 Pädagogisches und leitendes Personal1) in Kindertageseinrichtungen 2021 nach Umfang der Beschäftigung2) und Ländern"/>
    <hyperlink ref="A74:J74" location="'Daten HF-03.5.2'!A1" display="Tab. HF-03.5.2-2 Pädagogisches und leitendes Personal1) in Kindertageseinrichtungen 2020 nach Umfang der Beschäftigung und Ländern"/>
    <hyperlink ref="A75:J75" location="'Daten HF-03.5.2'!A1" display="Tab. HF-03.5.2-3 Pädagogisches und leitendes Personal1) in Kindertageseinrichtungen 2019 nach Umfang der Beschäftigung und Ländern"/>
    <hyperlink ref="A76:J76" location="'Daten HF-03.5.2'!A1" display="Tab. HF-03.5.2-4 Pädagogisches und leitendes Personal1) in Kindertageseinrichtungen 2018 nach Umfang der Beschäftigung und Ländern"/>
    <hyperlink ref="A77:F77" location="'Daten HF-03.5.3'!A1" display="Tab. HF-03.5.3-1 Pädagogisches und leitendes Personal1) in Kindertageseinrichtungen 2021 nach Befristung der Beschäftigung2) und Ländern*"/>
    <hyperlink ref="A78:N78" location="'Daten HF-03.5.3'!A1" display="Tab. HF-03.5.3-2 Pädagogisches und leitendes Personal1) in Kindertageseinrichtungen 2020 nach Befristung der Beschäftigung und Ländern*"/>
    <hyperlink ref="A79:N79" location="'Daten HF-03.5.3'!A1" display="Tab. HF-03.5.3-3 Pädagogisches und leitendes Personal1) in Kindertageseinrichtungen 2019 nach Befristung der Beschäftigung und Ländern*"/>
    <hyperlink ref="A80:N80" location="'Daten HF-03.5.3'!A1" display="Tab. HF-03.5.3-4 Pädagogisches und leitendes Personal1) in Kindertageseinrichtungen 2018 nach Befristung der Beschäftigung und Ländern*"/>
    <hyperlink ref="A81:Q81" location="'Daten HF-03.5.4'!A1" display="Tab. HF-03.5.4-1 Pädagogisches Personal, das sich 2020 durch extreme Bindung an das Berufsfeld ausgezeichnet nach Berufsausbildung, Berufserfahrung, Arbeitszufriedenheit, pädagogischer Identifikation und Arbeitsbedingungen (in %) "/>
    <hyperlink ref="A82:O82" location="'Daten HF-03.5.4'!A1" display="Tab. HF-03.5.4-2 Durchschnittliche marginale Effekte für die Wahrscheinlichkeit einer extremen Bindung an das Berufsfeld 2020"/>
    <hyperlink ref="A87" location="'Daten HF-03.2.1.2 (2)'!A1" display="Tab. HF-03.2.2-1 Pädagogisches und leitendes Personal1) in Kindertageseinrichtungen 2021 nach beruflicher Qualifikation6) und Ländern"/>
    <hyperlink ref="A92" location="'Daten HF-03.2.4'!A1" display="Tab. HF-03.2.4-1 Teamzusammensetzung in Kindertageseinrichtungen nach Qualifikation des Personals 2021 nach Ländern*"/>
    <hyperlink ref="A97" location="'Daten HF-03.5.4'!A1" display="Tab. HF-03.5.4-1 Pädagogisches Personal, das sich 2020 durch extreme Bindung an das Berufsfeld ausgezeichnet nach Berufsausbildung, Berufserfahrung, Arbeitszufriedenheit, pädagogischer Identifikation und Arbeitsbedingungen (in %) "/>
    <hyperlink ref="A102" location="'Daten HF-03.5.4'!A1" display="Tab. HF-03.5.4-2 Durchschnittliche marginale Effekte für die Wahrscheinlichkeit einer extremen Bindung an das Berufsfeld 2020"/>
  </hyperlinks>
  <pageMargins left="0.7" right="0.7" top="0.78740157499999996" bottom="0.78740157499999996" header="0.3" footer="0.3"/>
  <pageSetup paperSize="9" scale="75"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sheetPr>
  <dimension ref="A1:M160"/>
  <sheetViews>
    <sheetView zoomScale="80" zoomScaleNormal="80" workbookViewId="0">
      <selection activeCell="A2" sqref="A2"/>
    </sheetView>
  </sheetViews>
  <sheetFormatPr baseColWidth="10" defaultColWidth="11" defaultRowHeight="14"/>
  <cols>
    <col min="1" max="1" width="23.5" style="3" customWidth="1"/>
    <col min="2" max="8" width="11.08203125" style="3" customWidth="1"/>
    <col min="9" max="16384" width="11" style="3"/>
  </cols>
  <sheetData>
    <row r="1" spans="1:13" ht="23.5">
      <c r="A1" s="795">
        <v>2021</v>
      </c>
      <c r="B1" s="795"/>
      <c r="C1" s="795"/>
      <c r="D1" s="795"/>
      <c r="E1" s="795"/>
      <c r="F1" s="795"/>
      <c r="G1" s="795"/>
      <c r="H1" s="795"/>
      <c r="I1" s="271"/>
      <c r="J1" s="271"/>
      <c r="K1" s="271"/>
      <c r="L1" s="271"/>
      <c r="M1" s="271"/>
    </row>
    <row r="2" spans="1:13" s="712" customFormat="1" ht="14.5" customHeight="1">
      <c r="A2" s="779" t="s">
        <v>109</v>
      </c>
    </row>
    <row r="3" spans="1:13" ht="14.5" customHeight="1">
      <c r="A3" s="165"/>
      <c r="B3" s="271"/>
      <c r="C3" s="271"/>
      <c r="D3" s="271"/>
      <c r="E3" s="271"/>
      <c r="F3" s="271"/>
      <c r="G3" s="271"/>
      <c r="H3" s="271"/>
      <c r="I3" s="271"/>
      <c r="J3" s="271"/>
      <c r="K3" s="271"/>
      <c r="L3" s="271"/>
      <c r="M3" s="271"/>
    </row>
    <row r="4" spans="1:13" ht="31.5" customHeight="1">
      <c r="A4" s="885" t="s">
        <v>332</v>
      </c>
      <c r="B4" s="885"/>
      <c r="C4" s="885"/>
      <c r="D4" s="885"/>
      <c r="E4" s="885"/>
      <c r="F4" s="885"/>
      <c r="G4" s="885"/>
      <c r="H4" s="885"/>
      <c r="I4" s="271"/>
      <c r="J4" s="271"/>
      <c r="K4" s="271"/>
      <c r="L4" s="271"/>
      <c r="M4" s="271"/>
    </row>
    <row r="5" spans="1:13" ht="15" customHeight="1">
      <c r="A5" s="891" t="s">
        <v>21</v>
      </c>
      <c r="B5" s="893" t="s">
        <v>22</v>
      </c>
      <c r="C5" s="894" t="s">
        <v>23</v>
      </c>
      <c r="D5" s="895"/>
      <c r="E5" s="895"/>
      <c r="F5" s="895"/>
      <c r="G5" s="895"/>
      <c r="H5" s="895"/>
      <c r="I5" s="271"/>
      <c r="J5" s="271"/>
      <c r="K5" s="271"/>
      <c r="L5" s="271"/>
      <c r="M5" s="271"/>
    </row>
    <row r="6" spans="1:13" ht="15" customHeight="1">
      <c r="A6" s="891"/>
      <c r="B6" s="893"/>
      <c r="C6" s="894" t="s">
        <v>94</v>
      </c>
      <c r="D6" s="891"/>
      <c r="E6" s="894" t="s">
        <v>95</v>
      </c>
      <c r="F6" s="891"/>
      <c r="G6" s="894" t="s">
        <v>96</v>
      </c>
      <c r="H6" s="895"/>
      <c r="I6" s="271"/>
      <c r="J6" s="271"/>
      <c r="K6" s="271"/>
      <c r="L6" s="271"/>
      <c r="M6" s="271"/>
    </row>
    <row r="7" spans="1:13" ht="15" customHeight="1" thickBot="1">
      <c r="A7" s="892"/>
      <c r="B7" s="582" t="s">
        <v>0</v>
      </c>
      <c r="C7" s="583" t="s">
        <v>0</v>
      </c>
      <c r="D7" s="562" t="s">
        <v>1</v>
      </c>
      <c r="E7" s="583" t="s">
        <v>0</v>
      </c>
      <c r="F7" s="562" t="s">
        <v>1</v>
      </c>
      <c r="G7" s="583" t="s">
        <v>0</v>
      </c>
      <c r="H7" s="562" t="s">
        <v>1</v>
      </c>
      <c r="I7" s="271"/>
      <c r="J7" s="271"/>
      <c r="K7" s="271"/>
      <c r="L7" s="271"/>
      <c r="M7" s="271"/>
    </row>
    <row r="8" spans="1:13" ht="13.5" customHeight="1">
      <c r="A8" s="193" t="s">
        <v>16</v>
      </c>
      <c r="B8" s="572">
        <v>5425</v>
      </c>
      <c r="C8" s="569">
        <v>2665</v>
      </c>
      <c r="D8" s="281">
        <f>C8/B8*100</f>
        <v>49.124423963133637</v>
      </c>
      <c r="E8" s="569">
        <v>2658</v>
      </c>
      <c r="F8" s="281">
        <f>E8/B8*100</f>
        <v>48.995391705069125</v>
      </c>
      <c r="G8" s="569">
        <v>102</v>
      </c>
      <c r="H8" s="280">
        <f>G8/B8*100</f>
        <v>1.8801843317972351</v>
      </c>
      <c r="I8" s="271"/>
      <c r="J8" s="271"/>
      <c r="K8" s="271"/>
      <c r="L8" s="271"/>
      <c r="M8" s="271"/>
    </row>
    <row r="9" spans="1:13" ht="13.5" customHeight="1">
      <c r="A9" s="187" t="s">
        <v>15</v>
      </c>
      <c r="B9" s="573">
        <v>3797</v>
      </c>
      <c r="C9" s="570">
        <v>3100</v>
      </c>
      <c r="D9" s="278">
        <f t="shared" ref="D9:D26" si="0">C9/B9*100</f>
        <v>81.643402686331314</v>
      </c>
      <c r="E9" s="570">
        <v>596</v>
      </c>
      <c r="F9" s="278">
        <f t="shared" ref="F9:F26" si="1">E9/B9*100</f>
        <v>15.696602580984989</v>
      </c>
      <c r="G9" s="570">
        <v>101</v>
      </c>
      <c r="H9" s="277">
        <f t="shared" ref="H9:H26" si="2">G9/B9*100</f>
        <v>2.6599947326836975</v>
      </c>
      <c r="I9" s="279"/>
      <c r="J9" s="271"/>
      <c r="K9" s="271"/>
      <c r="L9" s="271"/>
      <c r="M9" s="271"/>
    </row>
    <row r="10" spans="1:13" ht="13.5" customHeight="1">
      <c r="A10" s="193" t="s">
        <v>18</v>
      </c>
      <c r="B10" s="572">
        <v>3674</v>
      </c>
      <c r="C10" s="569">
        <v>1468</v>
      </c>
      <c r="D10" s="281">
        <f t="shared" si="0"/>
        <v>39.956450734893849</v>
      </c>
      <c r="E10" s="569">
        <v>0</v>
      </c>
      <c r="F10" s="281">
        <f t="shared" si="1"/>
        <v>0</v>
      </c>
      <c r="G10" s="569">
        <v>2206</v>
      </c>
      <c r="H10" s="280">
        <f t="shared" si="2"/>
        <v>60.043549265106158</v>
      </c>
      <c r="I10" s="271"/>
      <c r="J10" s="271"/>
      <c r="K10" s="271"/>
      <c r="L10" s="271"/>
      <c r="M10" s="271"/>
    </row>
    <row r="11" spans="1:13" ht="13.5" customHeight="1">
      <c r="A11" s="187" t="s">
        <v>14</v>
      </c>
      <c r="B11" s="573">
        <v>1852</v>
      </c>
      <c r="C11" s="570">
        <v>1255</v>
      </c>
      <c r="D11" s="278">
        <f t="shared" si="0"/>
        <v>67.764578833693307</v>
      </c>
      <c r="E11" s="570">
        <v>0</v>
      </c>
      <c r="F11" s="278">
        <f t="shared" si="1"/>
        <v>0</v>
      </c>
      <c r="G11" s="570">
        <v>597</v>
      </c>
      <c r="H11" s="277">
        <f t="shared" si="2"/>
        <v>32.235421166306693</v>
      </c>
      <c r="I11" s="271"/>
      <c r="J11" s="271"/>
      <c r="K11" s="271"/>
      <c r="L11" s="271"/>
      <c r="M11" s="271"/>
    </row>
    <row r="12" spans="1:13" ht="13.5" customHeight="1">
      <c r="A12" s="193" t="s">
        <v>13</v>
      </c>
      <c r="B12" s="572">
        <v>420</v>
      </c>
      <c r="C12" s="569">
        <f>365-52</f>
        <v>313</v>
      </c>
      <c r="D12" s="281">
        <f t="shared" si="0"/>
        <v>74.523809523809518</v>
      </c>
      <c r="E12" s="569">
        <v>52</v>
      </c>
      <c r="F12" s="281">
        <f t="shared" si="1"/>
        <v>12.380952380952381</v>
      </c>
      <c r="G12" s="569">
        <v>55</v>
      </c>
      <c r="H12" s="280">
        <f t="shared" si="2"/>
        <v>13.095238095238097</v>
      </c>
      <c r="I12" s="271"/>
      <c r="J12" s="271"/>
      <c r="K12" s="271"/>
      <c r="L12" s="271"/>
      <c r="M12" s="271"/>
    </row>
    <row r="13" spans="1:13" ht="13.5" customHeight="1">
      <c r="A13" s="187" t="s">
        <v>229</v>
      </c>
      <c r="B13" s="573">
        <v>1196</v>
      </c>
      <c r="C13" s="570">
        <v>695</v>
      </c>
      <c r="D13" s="278">
        <f t="shared" si="0"/>
        <v>58.110367892976591</v>
      </c>
      <c r="E13" s="578" t="s">
        <v>90</v>
      </c>
      <c r="F13" s="283" t="s">
        <v>90</v>
      </c>
      <c r="G13" s="570">
        <v>501</v>
      </c>
      <c r="H13" s="277">
        <f t="shared" si="2"/>
        <v>41.889632107023409</v>
      </c>
      <c r="I13" s="271"/>
      <c r="J13" s="271"/>
      <c r="K13" s="271"/>
      <c r="L13" s="271"/>
      <c r="M13" s="271"/>
    </row>
    <row r="14" spans="1:13" ht="13.5" customHeight="1">
      <c r="A14" s="193" t="s">
        <v>230</v>
      </c>
      <c r="B14" s="572">
        <v>2915</v>
      </c>
      <c r="C14" s="569">
        <v>2711</v>
      </c>
      <c r="D14" s="281">
        <f t="shared" si="0"/>
        <v>93.00171526586621</v>
      </c>
      <c r="E14" s="579" t="s">
        <v>90</v>
      </c>
      <c r="F14" s="581" t="s">
        <v>90</v>
      </c>
      <c r="G14" s="569">
        <v>204</v>
      </c>
      <c r="H14" s="280">
        <f t="shared" si="2"/>
        <v>6.9982847341337902</v>
      </c>
      <c r="I14" s="271"/>
      <c r="J14" s="271"/>
      <c r="K14" s="271"/>
      <c r="L14" s="271"/>
      <c r="M14" s="271"/>
    </row>
    <row r="15" spans="1:13" ht="13.5" customHeight="1">
      <c r="A15" s="187" t="s">
        <v>10</v>
      </c>
      <c r="B15" s="573">
        <v>699</v>
      </c>
      <c r="C15" s="570">
        <v>644</v>
      </c>
      <c r="D15" s="278">
        <f t="shared" si="0"/>
        <v>92.13161659513591</v>
      </c>
      <c r="E15" s="570">
        <v>0</v>
      </c>
      <c r="F15" s="278">
        <f t="shared" si="1"/>
        <v>0</v>
      </c>
      <c r="G15" s="570">
        <v>55</v>
      </c>
      <c r="H15" s="277">
        <f t="shared" si="2"/>
        <v>7.8683834048640922</v>
      </c>
      <c r="I15" s="271"/>
      <c r="J15" s="271"/>
      <c r="K15" s="271"/>
      <c r="L15" s="271"/>
      <c r="M15" s="271"/>
    </row>
    <row r="16" spans="1:13" ht="13.5" customHeight="1">
      <c r="A16" s="193" t="s">
        <v>9</v>
      </c>
      <c r="B16" s="572">
        <v>3417</v>
      </c>
      <c r="C16" s="569">
        <v>2836</v>
      </c>
      <c r="D16" s="281">
        <f t="shared" si="0"/>
        <v>82.996780801872987</v>
      </c>
      <c r="E16" s="569">
        <v>0</v>
      </c>
      <c r="F16" s="281">
        <f t="shared" si="1"/>
        <v>0</v>
      </c>
      <c r="G16" s="569">
        <v>581</v>
      </c>
      <c r="H16" s="280">
        <f t="shared" si="2"/>
        <v>17.003219198127013</v>
      </c>
      <c r="I16" s="271"/>
      <c r="J16" s="271"/>
      <c r="K16" s="271"/>
      <c r="L16" s="271"/>
      <c r="M16" s="271"/>
    </row>
    <row r="17" spans="1:13" ht="13.5" customHeight="1">
      <c r="A17" s="187" t="s">
        <v>231</v>
      </c>
      <c r="B17" s="573">
        <v>8976</v>
      </c>
      <c r="C17" s="570">
        <v>5799</v>
      </c>
      <c r="D17" s="278">
        <f t="shared" si="0"/>
        <v>64.605614973262021</v>
      </c>
      <c r="E17" s="570">
        <v>3121</v>
      </c>
      <c r="F17" s="278">
        <f t="shared" si="1"/>
        <v>34.770499108734406</v>
      </c>
      <c r="G17" s="570">
        <v>56</v>
      </c>
      <c r="H17" s="277">
        <f t="shared" si="2"/>
        <v>0.62388591800356508</v>
      </c>
      <c r="I17" s="271"/>
      <c r="J17" s="271"/>
      <c r="K17" s="271"/>
      <c r="L17" s="271"/>
      <c r="M17" s="271"/>
    </row>
    <row r="18" spans="1:13" ht="13.5" customHeight="1">
      <c r="A18" s="193" t="s">
        <v>7</v>
      </c>
      <c r="B18" s="572">
        <v>1986</v>
      </c>
      <c r="C18" s="569">
        <v>1092</v>
      </c>
      <c r="D18" s="281">
        <f t="shared" si="0"/>
        <v>54.984894259818731</v>
      </c>
      <c r="E18" s="569">
        <v>0</v>
      </c>
      <c r="F18" s="281">
        <f t="shared" si="1"/>
        <v>0</v>
      </c>
      <c r="G18" s="569">
        <v>894</v>
      </c>
      <c r="H18" s="280">
        <f t="shared" si="2"/>
        <v>45.015105740181269</v>
      </c>
      <c r="I18" s="271"/>
      <c r="J18" s="271"/>
      <c r="K18" s="271"/>
      <c r="L18" s="271"/>
      <c r="M18" s="271"/>
    </row>
    <row r="19" spans="1:13" ht="13.5" customHeight="1">
      <c r="A19" s="187" t="s">
        <v>232</v>
      </c>
      <c r="B19" s="573">
        <v>587</v>
      </c>
      <c r="C19" s="570">
        <v>587</v>
      </c>
      <c r="D19" s="278">
        <f t="shared" si="0"/>
        <v>100</v>
      </c>
      <c r="E19" s="578" t="s">
        <v>90</v>
      </c>
      <c r="F19" s="283" t="s">
        <v>90</v>
      </c>
      <c r="G19" s="578">
        <v>0</v>
      </c>
      <c r="H19" s="282">
        <f t="shared" si="2"/>
        <v>0</v>
      </c>
      <c r="I19" s="271"/>
      <c r="J19" s="271"/>
      <c r="K19" s="271"/>
      <c r="L19" s="271"/>
      <c r="M19" s="271"/>
    </row>
    <row r="20" spans="1:13" ht="13.5" customHeight="1">
      <c r="A20" s="193" t="s">
        <v>5</v>
      </c>
      <c r="B20" s="572">
        <v>3668</v>
      </c>
      <c r="C20" s="569">
        <v>2227</v>
      </c>
      <c r="D20" s="281">
        <f t="shared" si="0"/>
        <v>60.714285714285708</v>
      </c>
      <c r="E20" s="569">
        <v>0</v>
      </c>
      <c r="F20" s="281">
        <f t="shared" si="1"/>
        <v>0</v>
      </c>
      <c r="G20" s="569">
        <v>1441</v>
      </c>
      <c r="H20" s="280">
        <f t="shared" si="2"/>
        <v>39.285714285714285</v>
      </c>
      <c r="I20" s="271"/>
      <c r="J20" s="271"/>
      <c r="K20" s="271"/>
      <c r="L20" s="271"/>
      <c r="M20" s="271"/>
    </row>
    <row r="21" spans="1:13" ht="13.5" customHeight="1">
      <c r="A21" s="187" t="s">
        <v>4</v>
      </c>
      <c r="B21" s="573">
        <v>1431</v>
      </c>
      <c r="C21" s="570">
        <v>1197</v>
      </c>
      <c r="D21" s="278">
        <f t="shared" si="0"/>
        <v>83.647798742138363</v>
      </c>
      <c r="E21" s="578" t="s">
        <v>90</v>
      </c>
      <c r="F21" s="283" t="s">
        <v>90</v>
      </c>
      <c r="G21" s="570">
        <v>234</v>
      </c>
      <c r="H21" s="277">
        <f t="shared" si="2"/>
        <v>16.352201257861633</v>
      </c>
      <c r="I21" s="271"/>
      <c r="J21" s="271"/>
      <c r="K21" s="271"/>
      <c r="L21" s="271"/>
      <c r="M21" s="271"/>
    </row>
    <row r="22" spans="1:13" ht="13.5" customHeight="1">
      <c r="A22" s="193" t="s">
        <v>233</v>
      </c>
      <c r="B22" s="572">
        <v>1410</v>
      </c>
      <c r="C22" s="569">
        <v>1311</v>
      </c>
      <c r="D22" s="281">
        <f t="shared" si="0"/>
        <v>92.978723404255319</v>
      </c>
      <c r="E22" s="580" t="s">
        <v>90</v>
      </c>
      <c r="F22" s="581" t="s">
        <v>90</v>
      </c>
      <c r="G22" s="569">
        <v>99</v>
      </c>
      <c r="H22" s="280">
        <f t="shared" si="2"/>
        <v>7.0212765957446814</v>
      </c>
      <c r="I22" s="271"/>
      <c r="J22" s="271"/>
      <c r="K22" s="271"/>
      <c r="L22" s="271"/>
      <c r="M22" s="271"/>
    </row>
    <row r="23" spans="1:13" ht="13.5" customHeight="1" thickBot="1">
      <c r="A23" s="187" t="s">
        <v>2</v>
      </c>
      <c r="B23" s="574">
        <v>1156</v>
      </c>
      <c r="C23" s="571">
        <v>1051</v>
      </c>
      <c r="D23" s="278">
        <f t="shared" si="0"/>
        <v>90.916955017301035</v>
      </c>
      <c r="E23" s="571">
        <v>40</v>
      </c>
      <c r="F23" s="278">
        <f t="shared" si="1"/>
        <v>3.4602076124567476</v>
      </c>
      <c r="G23" s="571">
        <v>65</v>
      </c>
      <c r="H23" s="277">
        <f t="shared" si="2"/>
        <v>5.6228373702422143</v>
      </c>
      <c r="I23" s="271"/>
      <c r="J23" s="271"/>
      <c r="K23" s="271"/>
      <c r="L23" s="271"/>
      <c r="M23" s="271"/>
    </row>
    <row r="24" spans="1:13" ht="13.5" customHeight="1">
      <c r="A24" s="203" t="s">
        <v>17</v>
      </c>
      <c r="B24" s="575">
        <f>B8+B9+B12+B13+B14+B16+B17+B18+B19+B22</f>
        <v>30129</v>
      </c>
      <c r="C24" s="284">
        <f>C8+C9+C12+C13+C14+C16+C17+C18+C19+C22</f>
        <v>21109</v>
      </c>
      <c r="D24" s="286">
        <f t="shared" si="0"/>
        <v>70.062066447608615</v>
      </c>
      <c r="E24" s="284">
        <f>E8+E9+E12+E17</f>
        <v>6427</v>
      </c>
      <c r="F24" s="286">
        <f t="shared" si="1"/>
        <v>21.331607421421221</v>
      </c>
      <c r="G24" s="284">
        <f>G8+G9+G12+G13+G14+G16+G17+G18+G19+G22</f>
        <v>2593</v>
      </c>
      <c r="H24" s="285">
        <f t="shared" si="2"/>
        <v>8.606326130970162</v>
      </c>
      <c r="I24" s="271"/>
      <c r="J24" s="271"/>
      <c r="K24" s="271"/>
      <c r="L24" s="271"/>
      <c r="M24" s="271"/>
    </row>
    <row r="25" spans="1:13" ht="13.5" customHeight="1">
      <c r="A25" s="208" t="s">
        <v>19</v>
      </c>
      <c r="B25" s="576">
        <f>B10+B11+B15+B20+B21+B23</f>
        <v>12480</v>
      </c>
      <c r="C25" s="287">
        <f>C11+C10+C15+C20+C21+C23</f>
        <v>7842</v>
      </c>
      <c r="D25" s="289">
        <f t="shared" si="0"/>
        <v>62.83653846153846</v>
      </c>
      <c r="E25" s="287">
        <v>40</v>
      </c>
      <c r="F25" s="289">
        <f t="shared" si="1"/>
        <v>0.32051282051282048</v>
      </c>
      <c r="G25" s="287">
        <f>G10+G11+G15+G20+G21+G23</f>
        <v>4598</v>
      </c>
      <c r="H25" s="288">
        <f t="shared" si="2"/>
        <v>36.842948717948723</v>
      </c>
      <c r="I25" s="271"/>
      <c r="J25" s="271"/>
      <c r="K25" s="271"/>
      <c r="L25" s="271"/>
      <c r="M25" s="271"/>
    </row>
    <row r="26" spans="1:13" ht="13.5" customHeight="1" thickBot="1">
      <c r="A26" s="213" t="s">
        <v>20</v>
      </c>
      <c r="B26" s="577">
        <f>SUM(B8:B23)</f>
        <v>42609</v>
      </c>
      <c r="C26" s="290">
        <f>SUM(C8:C23)</f>
        <v>28951</v>
      </c>
      <c r="D26" s="292">
        <f t="shared" si="0"/>
        <v>67.945739163087609</v>
      </c>
      <c r="E26" s="290">
        <f>E8+E9+E12+E17+E23</f>
        <v>6467</v>
      </c>
      <c r="F26" s="292">
        <f t="shared" si="1"/>
        <v>15.177544650191274</v>
      </c>
      <c r="G26" s="290">
        <f>SUM(G8:G23)</f>
        <v>7191</v>
      </c>
      <c r="H26" s="291">
        <f t="shared" si="2"/>
        <v>16.876716186721115</v>
      </c>
      <c r="I26" s="271"/>
      <c r="J26" s="271"/>
      <c r="K26" s="271"/>
      <c r="L26" s="271"/>
      <c r="M26" s="271"/>
    </row>
    <row r="27" spans="1:13" ht="14.25" customHeight="1">
      <c r="A27" s="888" t="s">
        <v>234</v>
      </c>
      <c r="B27" s="887"/>
      <c r="C27" s="888"/>
      <c r="D27" s="888"/>
      <c r="E27" s="888"/>
      <c r="F27" s="888"/>
      <c r="G27" s="888"/>
      <c r="H27" s="888"/>
      <c r="I27" s="271"/>
      <c r="J27" s="271"/>
      <c r="K27" s="271"/>
      <c r="L27" s="271"/>
      <c r="M27" s="271"/>
    </row>
    <row r="28" spans="1:13" ht="14.25" customHeight="1">
      <c r="A28" s="889" t="s">
        <v>428</v>
      </c>
      <c r="B28" s="889"/>
      <c r="C28" s="889"/>
      <c r="D28" s="889"/>
      <c r="E28" s="889"/>
      <c r="F28" s="889"/>
      <c r="G28" s="889"/>
      <c r="H28" s="889"/>
      <c r="I28" s="271"/>
      <c r="J28" s="271"/>
      <c r="K28" s="271"/>
      <c r="L28" s="271"/>
      <c r="M28" s="271"/>
    </row>
    <row r="29" spans="1:13" ht="14.25" customHeight="1">
      <c r="A29" s="889" t="s">
        <v>235</v>
      </c>
      <c r="B29" s="889"/>
      <c r="C29" s="889"/>
      <c r="D29" s="889"/>
      <c r="E29" s="889"/>
      <c r="F29" s="889"/>
      <c r="G29" s="889"/>
      <c r="H29" s="889"/>
      <c r="I29" s="271"/>
      <c r="J29" s="271"/>
      <c r="K29" s="271"/>
      <c r="L29" s="271"/>
      <c r="M29" s="271"/>
    </row>
    <row r="30" spans="1:13" ht="14.25" customHeight="1">
      <c r="A30" s="889" t="s">
        <v>236</v>
      </c>
      <c r="B30" s="889"/>
      <c r="C30" s="889"/>
      <c r="D30" s="889"/>
      <c r="E30" s="889"/>
      <c r="F30" s="889"/>
      <c r="G30" s="889"/>
      <c r="H30" s="889"/>
      <c r="I30" s="271"/>
      <c r="J30" s="271"/>
      <c r="K30" s="271"/>
      <c r="L30" s="271"/>
      <c r="M30" s="271"/>
    </row>
    <row r="31" spans="1:13" ht="14.25" customHeight="1">
      <c r="A31" s="889" t="s">
        <v>237</v>
      </c>
      <c r="B31" s="889"/>
      <c r="C31" s="889"/>
      <c r="D31" s="889"/>
      <c r="E31" s="889"/>
      <c r="F31" s="889"/>
      <c r="G31" s="889"/>
      <c r="H31" s="889"/>
      <c r="I31" s="271"/>
      <c r="J31" s="271"/>
      <c r="K31" s="271"/>
      <c r="L31" s="271"/>
      <c r="M31" s="271"/>
    </row>
    <row r="32" spans="1:13" ht="21" customHeight="1">
      <c r="A32" s="889" t="s">
        <v>98</v>
      </c>
      <c r="B32" s="889"/>
      <c r="C32" s="889"/>
      <c r="D32" s="889"/>
      <c r="E32" s="889"/>
      <c r="F32" s="889"/>
      <c r="G32" s="889"/>
      <c r="H32" s="889"/>
      <c r="I32" s="271"/>
      <c r="J32" s="271"/>
      <c r="K32" s="271"/>
      <c r="L32" s="271"/>
      <c r="M32" s="271"/>
    </row>
    <row r="33" spans="1:13" ht="14.5">
      <c r="A33" s="271"/>
      <c r="B33" s="271"/>
      <c r="C33" s="271"/>
      <c r="D33" s="271"/>
      <c r="E33" s="271"/>
      <c r="F33" s="271"/>
      <c r="G33" s="271"/>
      <c r="H33" s="271"/>
      <c r="I33" s="271"/>
      <c r="J33" s="271"/>
      <c r="K33" s="271"/>
      <c r="L33" s="271"/>
      <c r="M33" s="271"/>
    </row>
    <row r="34" spans="1:13" ht="23.5">
      <c r="A34" s="795">
        <v>2020</v>
      </c>
      <c r="B34" s="795"/>
      <c r="C34" s="795"/>
      <c r="D34" s="795"/>
      <c r="E34" s="795"/>
      <c r="F34" s="795"/>
      <c r="G34" s="795"/>
      <c r="H34" s="795"/>
      <c r="I34" s="271"/>
      <c r="J34" s="271"/>
      <c r="K34" s="271"/>
      <c r="L34" s="271"/>
      <c r="M34" s="271"/>
    </row>
    <row r="35" spans="1:13" ht="14.5">
      <c r="A35" s="165"/>
      <c r="B35" s="271"/>
      <c r="C35" s="271"/>
      <c r="D35" s="271"/>
      <c r="E35" s="271"/>
      <c r="F35" s="271"/>
      <c r="G35" s="271"/>
      <c r="H35" s="271"/>
      <c r="I35" s="271"/>
      <c r="J35" s="271"/>
      <c r="K35" s="271"/>
      <c r="L35" s="271"/>
      <c r="M35" s="271"/>
    </row>
    <row r="36" spans="1:13" ht="31.5" customHeight="1">
      <c r="A36" s="885" t="s">
        <v>333</v>
      </c>
      <c r="B36" s="885"/>
      <c r="C36" s="885"/>
      <c r="D36" s="885"/>
      <c r="E36" s="885"/>
      <c r="F36" s="885"/>
      <c r="G36" s="885"/>
      <c r="H36" s="885"/>
      <c r="I36" s="271"/>
      <c r="J36" s="271"/>
      <c r="K36" s="271"/>
      <c r="L36" s="271"/>
      <c r="M36" s="271"/>
    </row>
    <row r="37" spans="1:13" ht="14.5">
      <c r="A37" s="891" t="s">
        <v>21</v>
      </c>
      <c r="B37" s="893" t="s">
        <v>22</v>
      </c>
      <c r="C37" s="894" t="s">
        <v>23</v>
      </c>
      <c r="D37" s="895"/>
      <c r="E37" s="895"/>
      <c r="F37" s="895"/>
      <c r="G37" s="895"/>
      <c r="H37" s="895"/>
      <c r="I37" s="271"/>
      <c r="J37" s="271"/>
      <c r="K37" s="271"/>
      <c r="L37" s="271"/>
      <c r="M37" s="271"/>
    </row>
    <row r="38" spans="1:13" ht="14.5">
      <c r="A38" s="891"/>
      <c r="B38" s="893"/>
      <c r="C38" s="894" t="s">
        <v>94</v>
      </c>
      <c r="D38" s="895"/>
      <c r="E38" s="895" t="s">
        <v>95</v>
      </c>
      <c r="F38" s="895"/>
      <c r="G38" s="895" t="s">
        <v>96</v>
      </c>
      <c r="H38" s="895"/>
      <c r="I38" s="271"/>
      <c r="J38" s="271"/>
      <c r="K38" s="271"/>
      <c r="L38" s="271"/>
      <c r="M38" s="271"/>
    </row>
    <row r="39" spans="1:13" ht="15" thickBot="1">
      <c r="A39" s="892"/>
      <c r="B39" s="582" t="s">
        <v>0</v>
      </c>
      <c r="C39" s="583" t="s">
        <v>0</v>
      </c>
      <c r="D39" s="562" t="s">
        <v>1</v>
      </c>
      <c r="E39" s="584" t="s">
        <v>0</v>
      </c>
      <c r="F39" s="562" t="s">
        <v>1</v>
      </c>
      <c r="G39" s="584" t="s">
        <v>0</v>
      </c>
      <c r="H39" s="562" t="s">
        <v>1</v>
      </c>
      <c r="I39" s="271"/>
      <c r="J39" s="271"/>
      <c r="K39" s="271"/>
      <c r="L39" s="271"/>
      <c r="M39" s="271"/>
    </row>
    <row r="40" spans="1:13" ht="14.5">
      <c r="A40" s="193" t="s">
        <v>16</v>
      </c>
      <c r="B40" s="557">
        <v>5204</v>
      </c>
      <c r="C40" s="269">
        <v>2746</v>
      </c>
      <c r="D40" s="248">
        <v>52.767102229054572</v>
      </c>
      <c r="E40" s="247">
        <v>2339</v>
      </c>
      <c r="F40" s="248">
        <v>44.946195234435052</v>
      </c>
      <c r="G40" s="247">
        <v>119</v>
      </c>
      <c r="H40" s="248">
        <v>2.2867025365103766</v>
      </c>
      <c r="I40" s="271"/>
      <c r="J40" s="271"/>
      <c r="K40" s="271"/>
      <c r="L40" s="271"/>
      <c r="M40" s="271"/>
    </row>
    <row r="41" spans="1:13" ht="14.5">
      <c r="A41" s="187" t="s">
        <v>15</v>
      </c>
      <c r="B41" s="556">
        <v>3690</v>
      </c>
      <c r="C41" s="264">
        <v>3066</v>
      </c>
      <c r="D41" s="245">
        <v>83.089430894308947</v>
      </c>
      <c r="E41" s="244">
        <v>484</v>
      </c>
      <c r="F41" s="245">
        <v>13.116531165311654</v>
      </c>
      <c r="G41" s="244">
        <v>140</v>
      </c>
      <c r="H41" s="245">
        <v>3.7940379403794036</v>
      </c>
      <c r="I41" s="271"/>
      <c r="J41" s="271"/>
      <c r="K41" s="271"/>
      <c r="L41" s="271"/>
      <c r="M41" s="271"/>
    </row>
    <row r="42" spans="1:13" ht="14.5">
      <c r="A42" s="193" t="s">
        <v>18</v>
      </c>
      <c r="B42" s="557">
        <v>3873</v>
      </c>
      <c r="C42" s="269">
        <v>1575</v>
      </c>
      <c r="D42" s="248">
        <v>40.666150271107668</v>
      </c>
      <c r="E42" s="247">
        <v>0</v>
      </c>
      <c r="F42" s="248">
        <v>0</v>
      </c>
      <c r="G42" s="247">
        <v>2298</v>
      </c>
      <c r="H42" s="248">
        <v>59.333849728892332</v>
      </c>
      <c r="I42" s="271"/>
      <c r="J42" s="271"/>
      <c r="K42" s="271"/>
      <c r="L42" s="271"/>
      <c r="M42" s="271"/>
    </row>
    <row r="43" spans="1:13" ht="14.5">
      <c r="A43" s="187" t="s">
        <v>14</v>
      </c>
      <c r="B43" s="556">
        <v>1836</v>
      </c>
      <c r="C43" s="264">
        <v>1084</v>
      </c>
      <c r="D43" s="245">
        <v>59.041394335511988</v>
      </c>
      <c r="E43" s="244">
        <v>0</v>
      </c>
      <c r="F43" s="245">
        <v>0</v>
      </c>
      <c r="G43" s="244">
        <v>752</v>
      </c>
      <c r="H43" s="245">
        <v>40.958605664488019</v>
      </c>
      <c r="I43" s="271"/>
      <c r="J43" s="271"/>
      <c r="K43" s="271"/>
      <c r="L43" s="271"/>
      <c r="M43" s="271"/>
    </row>
    <row r="44" spans="1:13" ht="14.5">
      <c r="A44" s="193" t="s">
        <v>13</v>
      </c>
      <c r="B44" s="557">
        <v>333</v>
      </c>
      <c r="C44" s="269">
        <v>238</v>
      </c>
      <c r="D44" s="248">
        <v>71.471471471471475</v>
      </c>
      <c r="E44" s="247">
        <v>52</v>
      </c>
      <c r="F44" s="248">
        <v>15.615615615615615</v>
      </c>
      <c r="G44" s="247">
        <v>43</v>
      </c>
      <c r="H44" s="248">
        <v>12.912912912912914</v>
      </c>
      <c r="I44" s="271"/>
      <c r="J44" s="271"/>
      <c r="K44" s="271"/>
      <c r="L44" s="271"/>
      <c r="M44" s="271"/>
    </row>
    <row r="45" spans="1:13" ht="14.5">
      <c r="A45" s="187" t="s">
        <v>229</v>
      </c>
      <c r="B45" s="556">
        <v>1174</v>
      </c>
      <c r="C45" s="264">
        <v>695</v>
      </c>
      <c r="D45" s="245">
        <v>59.199318568994883</v>
      </c>
      <c r="E45" s="244">
        <v>55</v>
      </c>
      <c r="F45" s="245">
        <v>4.6848381601362865</v>
      </c>
      <c r="G45" s="244">
        <v>424</v>
      </c>
      <c r="H45" s="245">
        <v>36.115843270868822</v>
      </c>
      <c r="I45" s="271"/>
      <c r="J45" s="271"/>
      <c r="K45" s="271"/>
      <c r="L45" s="271"/>
      <c r="M45" s="271"/>
    </row>
    <row r="46" spans="1:13" ht="14.5">
      <c r="A46" s="193" t="s">
        <v>230</v>
      </c>
      <c r="B46" s="557">
        <v>2842</v>
      </c>
      <c r="C46" s="269">
        <v>2484</v>
      </c>
      <c r="D46" s="248">
        <v>87.403237156931738</v>
      </c>
      <c r="E46" s="293" t="s">
        <v>97</v>
      </c>
      <c r="F46" s="293" t="s">
        <v>97</v>
      </c>
      <c r="G46" s="247">
        <v>358</v>
      </c>
      <c r="H46" s="248">
        <v>12.596762843068262</v>
      </c>
      <c r="I46" s="271"/>
      <c r="J46" s="271"/>
      <c r="K46" s="271"/>
      <c r="L46" s="271"/>
      <c r="M46" s="271"/>
    </row>
    <row r="47" spans="1:13" ht="14.5">
      <c r="A47" s="187" t="s">
        <v>10</v>
      </c>
      <c r="B47" s="556">
        <v>687</v>
      </c>
      <c r="C47" s="264">
        <v>620</v>
      </c>
      <c r="D47" s="245">
        <v>90.24745269286754</v>
      </c>
      <c r="E47" s="244">
        <v>0</v>
      </c>
      <c r="F47" s="245">
        <v>0</v>
      </c>
      <c r="G47" s="244">
        <v>67</v>
      </c>
      <c r="H47" s="245">
        <v>9.7525473071324598</v>
      </c>
      <c r="I47" s="271"/>
      <c r="J47" s="271"/>
      <c r="K47" s="271"/>
      <c r="L47" s="271"/>
      <c r="M47" s="271"/>
    </row>
    <row r="48" spans="1:13" ht="14.5">
      <c r="A48" s="193" t="s">
        <v>9</v>
      </c>
      <c r="B48" s="557">
        <v>2978</v>
      </c>
      <c r="C48" s="269">
        <v>2581</v>
      </c>
      <c r="D48" s="248">
        <v>86.668905305574214</v>
      </c>
      <c r="E48" s="247">
        <v>0</v>
      </c>
      <c r="F48" s="248">
        <v>0</v>
      </c>
      <c r="G48" s="247">
        <v>397</v>
      </c>
      <c r="H48" s="248">
        <v>13.331094694425788</v>
      </c>
      <c r="I48" s="271"/>
      <c r="J48" s="271"/>
      <c r="K48" s="271"/>
      <c r="L48" s="271"/>
      <c r="M48" s="271"/>
    </row>
    <row r="49" spans="1:13" ht="14.5">
      <c r="A49" s="187" t="s">
        <v>231</v>
      </c>
      <c r="B49" s="556">
        <v>9093</v>
      </c>
      <c r="C49" s="264">
        <v>6907</v>
      </c>
      <c r="D49" s="245">
        <v>75.959529308259093</v>
      </c>
      <c r="E49" s="244">
        <v>2147</v>
      </c>
      <c r="F49" s="245">
        <v>23.611569339052018</v>
      </c>
      <c r="G49" s="244">
        <v>39</v>
      </c>
      <c r="H49" s="245">
        <v>0.42890135268888158</v>
      </c>
      <c r="I49" s="271"/>
      <c r="J49" s="271"/>
      <c r="K49" s="271"/>
      <c r="L49" s="271"/>
      <c r="M49" s="271"/>
    </row>
    <row r="50" spans="1:13" ht="14.5">
      <c r="A50" s="193" t="s">
        <v>7</v>
      </c>
      <c r="B50" s="557">
        <v>1972</v>
      </c>
      <c r="C50" s="269">
        <v>1207</v>
      </c>
      <c r="D50" s="248">
        <v>61.206896551724135</v>
      </c>
      <c r="E50" s="247">
        <v>0</v>
      </c>
      <c r="F50" s="248">
        <v>0</v>
      </c>
      <c r="G50" s="247">
        <v>765</v>
      </c>
      <c r="H50" s="248">
        <v>38.793103448275865</v>
      </c>
      <c r="I50" s="271"/>
      <c r="J50" s="271"/>
      <c r="K50" s="271"/>
      <c r="L50" s="271"/>
      <c r="M50" s="271"/>
    </row>
    <row r="51" spans="1:13" ht="14.5">
      <c r="A51" s="187" t="s">
        <v>232</v>
      </c>
      <c r="B51" s="556">
        <v>433</v>
      </c>
      <c r="C51" s="264">
        <v>433</v>
      </c>
      <c r="D51" s="245">
        <v>100</v>
      </c>
      <c r="E51" s="294" t="s">
        <v>97</v>
      </c>
      <c r="F51" s="295" t="s">
        <v>97</v>
      </c>
      <c r="G51" s="267" t="s">
        <v>97</v>
      </c>
      <c r="H51" s="585" t="s">
        <v>97</v>
      </c>
      <c r="I51" s="271"/>
      <c r="J51" s="271"/>
      <c r="K51" s="271"/>
      <c r="L51" s="271"/>
      <c r="M51" s="271"/>
    </row>
    <row r="52" spans="1:13" ht="14.5">
      <c r="A52" s="193" t="s">
        <v>5</v>
      </c>
      <c r="B52" s="557">
        <v>3473</v>
      </c>
      <c r="C52" s="269">
        <v>2193</v>
      </c>
      <c r="D52" s="248">
        <v>63.144255686726169</v>
      </c>
      <c r="E52" s="247">
        <v>0</v>
      </c>
      <c r="F52" s="248">
        <v>0</v>
      </c>
      <c r="G52" s="247">
        <v>1280</v>
      </c>
      <c r="H52" s="248">
        <v>36.855744313273824</v>
      </c>
      <c r="I52" s="271"/>
      <c r="J52" s="271"/>
      <c r="K52" s="271"/>
      <c r="L52" s="271"/>
      <c r="M52" s="271"/>
    </row>
    <row r="53" spans="1:13" ht="14.5">
      <c r="A53" s="187" t="s">
        <v>4</v>
      </c>
      <c r="B53" s="556">
        <v>1338</v>
      </c>
      <c r="C53" s="264">
        <v>1057</v>
      </c>
      <c r="D53" s="245">
        <v>78.99850523168908</v>
      </c>
      <c r="E53" s="244">
        <v>65</v>
      </c>
      <c r="F53" s="245">
        <v>4.8579970104633778</v>
      </c>
      <c r="G53" s="244">
        <v>216</v>
      </c>
      <c r="H53" s="245">
        <v>16.143497757847534</v>
      </c>
      <c r="I53" s="271"/>
      <c r="J53" s="271"/>
      <c r="K53" s="271"/>
      <c r="L53" s="271"/>
      <c r="M53" s="271"/>
    </row>
    <row r="54" spans="1:13" ht="14.5">
      <c r="A54" s="193" t="s">
        <v>233</v>
      </c>
      <c r="B54" s="557">
        <v>1570</v>
      </c>
      <c r="C54" s="269">
        <v>1387</v>
      </c>
      <c r="D54" s="248">
        <v>88.343949044585983</v>
      </c>
      <c r="E54" s="247">
        <v>24</v>
      </c>
      <c r="F54" s="248">
        <v>1.5286624203821657</v>
      </c>
      <c r="G54" s="247">
        <v>159</v>
      </c>
      <c r="H54" s="248">
        <v>10.127388535031848</v>
      </c>
      <c r="I54" s="271"/>
      <c r="J54" s="271"/>
      <c r="K54" s="271"/>
      <c r="L54" s="271"/>
      <c r="M54" s="271"/>
    </row>
    <row r="55" spans="1:13" ht="15" thickBot="1">
      <c r="A55" s="187" t="s">
        <v>2</v>
      </c>
      <c r="B55" s="558">
        <v>987</v>
      </c>
      <c r="C55" s="312">
        <v>871</v>
      </c>
      <c r="D55" s="245">
        <v>88.247213779128671</v>
      </c>
      <c r="E55" s="250">
        <v>60</v>
      </c>
      <c r="F55" s="245">
        <v>6.0790273556231007</v>
      </c>
      <c r="G55" s="250">
        <v>56</v>
      </c>
      <c r="H55" s="245">
        <v>5.6737588652482271</v>
      </c>
      <c r="I55" s="271"/>
      <c r="J55" s="271"/>
      <c r="K55" s="271"/>
      <c r="L55" s="271"/>
      <c r="M55" s="271"/>
    </row>
    <row r="56" spans="1:13" ht="14.5">
      <c r="A56" s="203" t="s">
        <v>17</v>
      </c>
      <c r="B56" s="559">
        <v>29289</v>
      </c>
      <c r="C56" s="261">
        <v>21744</v>
      </c>
      <c r="D56" s="252">
        <v>74.239475571033495</v>
      </c>
      <c r="E56" s="251">
        <v>5101</v>
      </c>
      <c r="F56" s="252">
        <v>17.416094779610091</v>
      </c>
      <c r="G56" s="251">
        <v>2444</v>
      </c>
      <c r="H56" s="252">
        <v>8.3444296493564138</v>
      </c>
      <c r="I56" s="271"/>
      <c r="J56" s="271"/>
      <c r="K56" s="271"/>
      <c r="L56" s="271"/>
      <c r="M56" s="271"/>
    </row>
    <row r="57" spans="1:13" ht="14.5">
      <c r="A57" s="208" t="s">
        <v>19</v>
      </c>
      <c r="B57" s="560">
        <v>12194</v>
      </c>
      <c r="C57" s="262">
        <v>7400</v>
      </c>
      <c r="D57" s="255">
        <v>60.685583073642782</v>
      </c>
      <c r="E57" s="254">
        <v>125</v>
      </c>
      <c r="F57" s="255">
        <v>1.0250943086763982</v>
      </c>
      <c r="G57" s="254">
        <v>4669</v>
      </c>
      <c r="H57" s="255">
        <v>38.289322617680824</v>
      </c>
      <c r="I57" s="271"/>
      <c r="J57" s="271"/>
      <c r="K57" s="271"/>
      <c r="L57" s="271"/>
      <c r="M57" s="271"/>
    </row>
    <row r="58" spans="1:13" ht="15" thickBot="1">
      <c r="A58" s="213" t="s">
        <v>20</v>
      </c>
      <c r="B58" s="561">
        <v>41483</v>
      </c>
      <c r="C58" s="263">
        <v>29144</v>
      </c>
      <c r="D58" s="258">
        <v>70.255285297591783</v>
      </c>
      <c r="E58" s="257">
        <v>5226</v>
      </c>
      <c r="F58" s="258">
        <v>12.597931682858038</v>
      </c>
      <c r="G58" s="257">
        <v>7113</v>
      </c>
      <c r="H58" s="258">
        <v>17.146783019550178</v>
      </c>
      <c r="I58" s="271"/>
      <c r="J58" s="271"/>
      <c r="K58" s="271"/>
      <c r="L58" s="271"/>
      <c r="M58" s="271"/>
    </row>
    <row r="59" spans="1:13" ht="14.5">
      <c r="A59" s="888" t="s">
        <v>234</v>
      </c>
      <c r="B59" s="888"/>
      <c r="C59" s="888"/>
      <c r="D59" s="888"/>
      <c r="E59" s="888"/>
      <c r="F59" s="888"/>
      <c r="G59" s="888"/>
      <c r="H59" s="888"/>
      <c r="I59" s="271"/>
      <c r="J59" s="271"/>
      <c r="K59" s="271"/>
      <c r="L59" s="271"/>
      <c r="M59" s="271"/>
    </row>
    <row r="60" spans="1:13" ht="14.5">
      <c r="A60" s="889" t="s">
        <v>428</v>
      </c>
      <c r="B60" s="889"/>
      <c r="C60" s="889"/>
      <c r="D60" s="889"/>
      <c r="E60" s="889"/>
      <c r="F60" s="889"/>
      <c r="G60" s="889"/>
      <c r="H60" s="889"/>
      <c r="I60" s="271"/>
      <c r="J60" s="271"/>
      <c r="K60" s="271"/>
      <c r="L60" s="271"/>
      <c r="M60" s="271"/>
    </row>
    <row r="61" spans="1:13" ht="14.5">
      <c r="A61" s="889" t="s">
        <v>235</v>
      </c>
      <c r="B61" s="889"/>
      <c r="C61" s="889"/>
      <c r="D61" s="889"/>
      <c r="E61" s="889"/>
      <c r="F61" s="889"/>
      <c r="G61" s="889"/>
      <c r="H61" s="889"/>
      <c r="I61" s="271"/>
      <c r="J61" s="271"/>
      <c r="K61" s="271"/>
      <c r="L61" s="271"/>
      <c r="M61" s="271"/>
    </row>
    <row r="62" spans="1:13" ht="14.5">
      <c r="A62" s="889" t="s">
        <v>236</v>
      </c>
      <c r="B62" s="889"/>
      <c r="C62" s="889"/>
      <c r="D62" s="889"/>
      <c r="E62" s="889"/>
      <c r="F62" s="889"/>
      <c r="G62" s="889"/>
      <c r="H62" s="889"/>
      <c r="I62" s="271"/>
      <c r="J62" s="271"/>
      <c r="K62" s="271"/>
      <c r="L62" s="271"/>
      <c r="M62" s="271"/>
    </row>
    <row r="63" spans="1:13" ht="14.5">
      <c r="A63" s="889" t="s">
        <v>237</v>
      </c>
      <c r="B63" s="889"/>
      <c r="C63" s="889"/>
      <c r="D63" s="889"/>
      <c r="E63" s="889"/>
      <c r="F63" s="889"/>
      <c r="G63" s="889"/>
      <c r="H63" s="889"/>
      <c r="I63" s="271"/>
      <c r="J63" s="271"/>
      <c r="K63" s="271"/>
      <c r="L63" s="271"/>
      <c r="M63" s="271"/>
    </row>
    <row r="64" spans="1:13" ht="14.5">
      <c r="A64" s="889" t="s">
        <v>77</v>
      </c>
      <c r="B64" s="889"/>
      <c r="C64" s="889"/>
      <c r="D64" s="889"/>
      <c r="E64" s="889"/>
      <c r="F64" s="889"/>
      <c r="G64" s="889"/>
      <c r="H64" s="889"/>
      <c r="I64" s="271"/>
      <c r="J64" s="271"/>
      <c r="K64" s="271"/>
      <c r="L64" s="271"/>
      <c r="M64" s="271"/>
    </row>
    <row r="65" spans="1:13" ht="14.5">
      <c r="A65" s="271"/>
      <c r="B65" s="271"/>
      <c r="C65" s="271"/>
      <c r="D65" s="271"/>
      <c r="E65" s="271"/>
      <c r="F65" s="271"/>
      <c r="G65" s="271"/>
      <c r="H65" s="271"/>
      <c r="I65" s="271"/>
      <c r="J65" s="271"/>
      <c r="K65" s="271"/>
      <c r="L65" s="271"/>
      <c r="M65" s="271"/>
    </row>
    <row r="66" spans="1:13" ht="14.5">
      <c r="A66" s="271"/>
      <c r="B66" s="271"/>
      <c r="C66" s="271"/>
      <c r="D66" s="271"/>
      <c r="E66" s="271"/>
      <c r="F66" s="271"/>
      <c r="G66" s="271"/>
      <c r="H66" s="271"/>
      <c r="I66" s="271"/>
      <c r="J66" s="271"/>
      <c r="K66" s="271"/>
      <c r="L66" s="271"/>
      <c r="M66" s="271"/>
    </row>
    <row r="67" spans="1:13" ht="14.5">
      <c r="A67" s="271"/>
      <c r="B67" s="271"/>
      <c r="C67" s="271"/>
      <c r="D67" s="271"/>
      <c r="E67" s="271"/>
      <c r="F67" s="271"/>
      <c r="G67" s="271"/>
      <c r="H67" s="271"/>
      <c r="I67" s="271"/>
      <c r="J67" s="271"/>
      <c r="K67" s="271"/>
      <c r="L67" s="271"/>
      <c r="M67" s="271"/>
    </row>
    <row r="68" spans="1:13" ht="14.5">
      <c r="A68" s="271"/>
      <c r="B68" s="271"/>
      <c r="C68" s="271"/>
      <c r="D68" s="271"/>
      <c r="E68" s="271"/>
      <c r="F68" s="271"/>
      <c r="G68" s="271"/>
      <c r="H68" s="271"/>
      <c r="I68" s="271"/>
      <c r="J68" s="271"/>
      <c r="K68" s="271"/>
      <c r="L68" s="271"/>
      <c r="M68" s="271"/>
    </row>
    <row r="69" spans="1:13" ht="14.5">
      <c r="A69" s="271"/>
      <c r="B69" s="271"/>
      <c r="C69" s="271"/>
      <c r="D69" s="271"/>
      <c r="E69" s="271"/>
      <c r="F69" s="271"/>
      <c r="G69" s="271"/>
      <c r="H69" s="271"/>
      <c r="I69" s="271"/>
      <c r="J69" s="271"/>
      <c r="K69" s="271"/>
      <c r="L69" s="271"/>
      <c r="M69" s="271"/>
    </row>
    <row r="70" spans="1:13" ht="14.5">
      <c r="A70" s="271"/>
      <c r="B70" s="271"/>
      <c r="C70" s="271"/>
      <c r="D70" s="271"/>
      <c r="E70" s="271"/>
      <c r="F70" s="271"/>
      <c r="G70" s="271"/>
      <c r="H70" s="271"/>
      <c r="I70" s="271"/>
      <c r="J70" s="271"/>
      <c r="K70" s="271"/>
      <c r="L70" s="271"/>
      <c r="M70" s="271"/>
    </row>
    <row r="71" spans="1:13" ht="14.5">
      <c r="A71" s="271"/>
      <c r="B71" s="271"/>
      <c r="C71" s="271"/>
      <c r="D71" s="271"/>
      <c r="E71" s="271"/>
      <c r="F71" s="271"/>
      <c r="G71" s="271"/>
      <c r="H71" s="271"/>
      <c r="I71" s="271"/>
      <c r="J71" s="271"/>
      <c r="K71" s="271"/>
      <c r="L71" s="271"/>
      <c r="M71" s="271"/>
    </row>
    <row r="72" spans="1:13" ht="14.5">
      <c r="A72" s="271"/>
      <c r="B72" s="271"/>
      <c r="C72" s="271"/>
      <c r="D72" s="271"/>
      <c r="E72" s="271"/>
      <c r="F72" s="271"/>
      <c r="G72" s="271"/>
      <c r="H72" s="271"/>
      <c r="I72" s="271"/>
      <c r="J72" s="271"/>
      <c r="K72" s="271"/>
      <c r="L72" s="271"/>
      <c r="M72" s="271"/>
    </row>
    <row r="73" spans="1:13" ht="14.5">
      <c r="A73" s="271"/>
      <c r="B73" s="271"/>
      <c r="C73" s="271"/>
      <c r="D73" s="271"/>
      <c r="E73" s="271"/>
      <c r="F73" s="271"/>
      <c r="G73" s="271"/>
      <c r="H73" s="271"/>
      <c r="I73" s="271"/>
      <c r="J73" s="271"/>
      <c r="K73" s="271"/>
      <c r="L73" s="271"/>
      <c r="M73" s="271"/>
    </row>
    <row r="74" spans="1:13" ht="14.5">
      <c r="A74" s="271"/>
      <c r="B74" s="271"/>
      <c r="C74" s="271"/>
      <c r="D74" s="271"/>
      <c r="E74" s="271"/>
      <c r="F74" s="271"/>
      <c r="G74" s="271"/>
      <c r="H74" s="271"/>
      <c r="I74" s="271"/>
      <c r="J74" s="271"/>
      <c r="K74" s="271"/>
      <c r="L74" s="271"/>
      <c r="M74" s="271"/>
    </row>
    <row r="75" spans="1:13" ht="14.5">
      <c r="A75" s="271"/>
      <c r="B75" s="271"/>
      <c r="C75" s="271"/>
      <c r="D75" s="271"/>
      <c r="E75" s="271"/>
      <c r="F75" s="271"/>
      <c r="G75" s="271"/>
      <c r="H75" s="271"/>
      <c r="I75" s="271"/>
      <c r="J75" s="271"/>
      <c r="K75" s="271"/>
      <c r="L75" s="271"/>
      <c r="M75" s="271"/>
    </row>
    <row r="76" spans="1:13" ht="14.5">
      <c r="A76" s="271"/>
      <c r="B76" s="271"/>
      <c r="C76" s="271"/>
      <c r="D76" s="271"/>
      <c r="E76" s="271"/>
      <c r="F76" s="271"/>
      <c r="G76" s="271"/>
      <c r="H76" s="271"/>
      <c r="I76" s="271"/>
      <c r="J76" s="271"/>
      <c r="K76" s="271"/>
      <c r="L76" s="271"/>
      <c r="M76" s="271"/>
    </row>
    <row r="77" spans="1:13" ht="14.5">
      <c r="A77" s="271"/>
      <c r="B77" s="271"/>
      <c r="C77" s="271"/>
      <c r="D77" s="271"/>
      <c r="E77" s="271"/>
      <c r="F77" s="271"/>
      <c r="G77" s="271"/>
      <c r="H77" s="271"/>
      <c r="I77" s="271"/>
      <c r="J77" s="271"/>
      <c r="K77" s="271"/>
      <c r="L77" s="271"/>
      <c r="M77" s="271"/>
    </row>
    <row r="78" spans="1:13" ht="14.5">
      <c r="A78" s="271"/>
      <c r="B78" s="271"/>
      <c r="C78" s="271"/>
      <c r="D78" s="271"/>
      <c r="E78" s="271"/>
      <c r="F78" s="271"/>
      <c r="G78" s="271"/>
      <c r="H78" s="271"/>
      <c r="I78" s="271"/>
      <c r="J78" s="271"/>
      <c r="K78" s="271"/>
      <c r="L78" s="271"/>
      <c r="M78" s="271"/>
    </row>
    <row r="79" spans="1:13" ht="14.5">
      <c r="A79" s="271"/>
      <c r="B79" s="271"/>
      <c r="C79" s="271"/>
      <c r="D79" s="271"/>
      <c r="E79" s="271"/>
      <c r="F79" s="271"/>
      <c r="G79" s="271"/>
      <c r="H79" s="271"/>
      <c r="I79" s="271"/>
      <c r="J79" s="271"/>
      <c r="K79" s="271"/>
      <c r="L79" s="271"/>
      <c r="M79" s="271"/>
    </row>
    <row r="80" spans="1:13" ht="14.5">
      <c r="A80" s="271"/>
      <c r="B80" s="271"/>
      <c r="C80" s="271"/>
      <c r="D80" s="271"/>
      <c r="E80" s="271"/>
      <c r="F80" s="271"/>
      <c r="G80" s="271"/>
      <c r="H80" s="271"/>
      <c r="I80" s="271"/>
      <c r="J80" s="271"/>
      <c r="K80" s="271"/>
      <c r="L80" s="271"/>
      <c r="M80" s="271"/>
    </row>
    <row r="81" spans="1:13" ht="14.5">
      <c r="A81" s="271"/>
      <c r="B81" s="271"/>
      <c r="C81" s="271"/>
      <c r="D81" s="271"/>
      <c r="E81" s="271"/>
      <c r="F81" s="271"/>
      <c r="G81" s="271"/>
      <c r="H81" s="271"/>
      <c r="I81" s="271"/>
      <c r="J81" s="271"/>
      <c r="K81" s="271"/>
      <c r="L81" s="271"/>
      <c r="M81" s="271"/>
    </row>
    <row r="82" spans="1:13" ht="14.5">
      <c r="A82" s="271"/>
      <c r="B82" s="271"/>
      <c r="C82" s="271"/>
      <c r="D82" s="271"/>
      <c r="E82" s="271"/>
      <c r="F82" s="271"/>
      <c r="G82" s="271"/>
      <c r="H82" s="271"/>
      <c r="I82" s="271"/>
      <c r="J82" s="271"/>
      <c r="K82" s="271"/>
      <c r="L82" s="271"/>
      <c r="M82" s="271"/>
    </row>
    <row r="83" spans="1:13" ht="14.5">
      <c r="A83" s="271"/>
      <c r="B83" s="271"/>
      <c r="C83" s="271"/>
      <c r="D83" s="271"/>
      <c r="E83" s="271"/>
      <c r="F83" s="271"/>
      <c r="G83" s="271"/>
      <c r="H83" s="271"/>
      <c r="I83" s="271"/>
      <c r="J83" s="271"/>
      <c r="K83" s="271"/>
      <c r="L83" s="271"/>
      <c r="M83" s="271"/>
    </row>
    <row r="84" spans="1:13" ht="14.5">
      <c r="A84" s="271"/>
      <c r="B84" s="271"/>
      <c r="C84" s="271"/>
      <c r="D84" s="271"/>
      <c r="E84" s="271"/>
      <c r="F84" s="271"/>
      <c r="G84" s="271"/>
      <c r="H84" s="271"/>
      <c r="I84" s="271"/>
      <c r="J84" s="271"/>
      <c r="K84" s="271"/>
      <c r="L84" s="271"/>
      <c r="M84" s="271"/>
    </row>
    <row r="85" spans="1:13" ht="14.5">
      <c r="A85" s="271"/>
      <c r="B85" s="271"/>
      <c r="C85" s="271"/>
      <c r="D85" s="271"/>
      <c r="E85" s="271"/>
      <c r="F85" s="271"/>
      <c r="G85" s="271"/>
      <c r="H85" s="271"/>
      <c r="I85" s="271"/>
      <c r="J85" s="271"/>
      <c r="K85" s="271"/>
      <c r="L85" s="271"/>
      <c r="M85" s="271"/>
    </row>
    <row r="86" spans="1:13" ht="14.5">
      <c r="A86" s="271"/>
      <c r="B86" s="271"/>
      <c r="C86" s="271"/>
      <c r="D86" s="271"/>
      <c r="E86" s="271"/>
      <c r="F86" s="271"/>
      <c r="G86" s="271"/>
      <c r="H86" s="271"/>
      <c r="I86" s="271"/>
      <c r="J86" s="271"/>
      <c r="K86" s="271"/>
      <c r="L86" s="271"/>
      <c r="M86" s="271"/>
    </row>
    <row r="87" spans="1:13" ht="14.5">
      <c r="A87" s="271"/>
      <c r="B87" s="271"/>
      <c r="C87" s="271"/>
      <c r="D87" s="271"/>
      <c r="E87" s="271"/>
      <c r="F87" s="271"/>
      <c r="G87" s="271"/>
      <c r="H87" s="271"/>
      <c r="I87" s="271"/>
      <c r="J87" s="271"/>
      <c r="K87" s="271"/>
      <c r="L87" s="271"/>
      <c r="M87" s="271"/>
    </row>
    <row r="88" spans="1:13" ht="14.5">
      <c r="A88" s="271"/>
      <c r="B88" s="271"/>
      <c r="C88" s="271"/>
      <c r="D88" s="271"/>
      <c r="E88" s="271"/>
      <c r="F88" s="271"/>
      <c r="G88" s="271"/>
      <c r="H88" s="271"/>
      <c r="I88" s="271"/>
      <c r="J88" s="271"/>
      <c r="K88" s="271"/>
      <c r="L88" s="271"/>
      <c r="M88" s="271"/>
    </row>
    <row r="89" spans="1:13" ht="14.5">
      <c r="A89" s="271"/>
      <c r="B89" s="271"/>
      <c r="C89" s="271"/>
      <c r="D89" s="271"/>
      <c r="E89" s="271"/>
      <c r="F89" s="271"/>
      <c r="G89" s="271"/>
      <c r="H89" s="271"/>
      <c r="I89" s="271"/>
      <c r="J89" s="271"/>
      <c r="K89" s="271"/>
      <c r="L89" s="271"/>
      <c r="M89" s="271"/>
    </row>
    <row r="90" spans="1:13" ht="14.5">
      <c r="A90" s="271"/>
      <c r="B90" s="271"/>
      <c r="C90" s="271"/>
      <c r="D90" s="271"/>
      <c r="E90" s="271"/>
      <c r="F90" s="271"/>
      <c r="G90" s="271"/>
      <c r="H90" s="271"/>
      <c r="I90" s="271"/>
      <c r="J90" s="271"/>
      <c r="K90" s="271"/>
      <c r="L90" s="271"/>
      <c r="M90" s="271"/>
    </row>
    <row r="91" spans="1:13" ht="14.5">
      <c r="A91" s="271"/>
      <c r="B91" s="271"/>
      <c r="C91" s="271"/>
      <c r="D91" s="271"/>
      <c r="E91" s="271"/>
      <c r="F91" s="271"/>
      <c r="G91" s="271"/>
      <c r="H91" s="271"/>
      <c r="I91" s="271"/>
      <c r="J91" s="271"/>
      <c r="K91" s="271"/>
      <c r="L91" s="271"/>
      <c r="M91" s="271"/>
    </row>
    <row r="92" spans="1:13" ht="14.5">
      <c r="A92" s="271"/>
      <c r="B92" s="271"/>
      <c r="C92" s="271"/>
      <c r="D92" s="271"/>
      <c r="E92" s="271"/>
      <c r="F92" s="271"/>
      <c r="G92" s="271"/>
      <c r="H92" s="271"/>
      <c r="I92" s="271"/>
      <c r="J92" s="271"/>
      <c r="K92" s="271"/>
      <c r="L92" s="271"/>
      <c r="M92" s="271"/>
    </row>
    <row r="93" spans="1:13" ht="14.5">
      <c r="A93" s="271"/>
      <c r="B93" s="271"/>
      <c r="C93" s="271"/>
      <c r="D93" s="271"/>
      <c r="E93" s="271"/>
      <c r="F93" s="271"/>
      <c r="G93" s="271"/>
      <c r="H93" s="271"/>
      <c r="I93" s="271"/>
      <c r="J93" s="271"/>
      <c r="K93" s="271"/>
      <c r="L93" s="271"/>
      <c r="M93" s="271"/>
    </row>
    <row r="94" spans="1:13" ht="14.5">
      <c r="A94" s="271"/>
      <c r="B94" s="271"/>
      <c r="C94" s="271"/>
      <c r="D94" s="271"/>
      <c r="E94" s="271"/>
      <c r="F94" s="271"/>
      <c r="G94" s="271"/>
      <c r="H94" s="271"/>
      <c r="I94" s="271"/>
      <c r="J94" s="271"/>
      <c r="K94" s="271"/>
      <c r="L94" s="271"/>
      <c r="M94" s="271"/>
    </row>
    <row r="95" spans="1:13" ht="14.5">
      <c r="A95" s="271"/>
      <c r="B95" s="271"/>
      <c r="C95" s="271"/>
      <c r="D95" s="271"/>
      <c r="E95" s="271"/>
      <c r="F95" s="271"/>
      <c r="G95" s="271"/>
      <c r="H95" s="271"/>
      <c r="I95" s="271"/>
      <c r="J95" s="271"/>
      <c r="K95" s="271"/>
      <c r="L95" s="271"/>
      <c r="M95" s="271"/>
    </row>
    <row r="96" spans="1:13" ht="14.5">
      <c r="A96" s="271"/>
      <c r="B96" s="271"/>
      <c r="C96" s="271"/>
      <c r="D96" s="271"/>
      <c r="E96" s="271"/>
      <c r="F96" s="271"/>
      <c r="G96" s="271"/>
      <c r="H96" s="271"/>
      <c r="I96" s="271"/>
      <c r="J96" s="271"/>
      <c r="K96" s="271"/>
      <c r="L96" s="271"/>
      <c r="M96" s="271"/>
    </row>
    <row r="97" spans="1:13" ht="14.5">
      <c r="A97" s="271"/>
      <c r="B97" s="271"/>
      <c r="C97" s="271"/>
      <c r="D97" s="271"/>
      <c r="E97" s="271"/>
      <c r="F97" s="271"/>
      <c r="G97" s="271"/>
      <c r="H97" s="271"/>
      <c r="I97" s="271"/>
      <c r="J97" s="271"/>
      <c r="K97" s="271"/>
      <c r="L97" s="271"/>
      <c r="M97" s="271"/>
    </row>
    <row r="98" spans="1:13" ht="14.5">
      <c r="A98" s="271"/>
      <c r="B98" s="271"/>
      <c r="C98" s="271"/>
      <c r="D98" s="271"/>
      <c r="E98" s="271"/>
      <c r="F98" s="271"/>
      <c r="G98" s="271"/>
      <c r="H98" s="271"/>
      <c r="I98" s="271"/>
      <c r="J98" s="271"/>
      <c r="K98" s="271"/>
      <c r="L98" s="271"/>
      <c r="M98" s="271"/>
    </row>
    <row r="99" spans="1:13" ht="14.5">
      <c r="A99" s="271"/>
      <c r="B99" s="271"/>
      <c r="C99" s="271"/>
      <c r="D99" s="271"/>
      <c r="E99" s="271"/>
      <c r="F99" s="271"/>
      <c r="G99" s="271"/>
      <c r="H99" s="271"/>
      <c r="I99" s="271"/>
      <c r="J99" s="271"/>
      <c r="K99" s="271"/>
      <c r="L99" s="271"/>
      <c r="M99" s="271"/>
    </row>
    <row r="100" spans="1:13" ht="14.5">
      <c r="A100" s="271"/>
      <c r="B100" s="271"/>
      <c r="C100" s="271"/>
      <c r="D100" s="271"/>
      <c r="E100" s="271"/>
      <c r="F100" s="271"/>
      <c r="G100" s="271"/>
      <c r="H100" s="271"/>
      <c r="I100" s="271"/>
      <c r="J100" s="271"/>
      <c r="K100" s="271"/>
      <c r="L100" s="271"/>
      <c r="M100" s="271"/>
    </row>
    <row r="101" spans="1:13" ht="14.5">
      <c r="A101" s="271"/>
      <c r="B101" s="271"/>
      <c r="C101" s="271"/>
      <c r="D101" s="271"/>
      <c r="E101" s="271"/>
      <c r="F101" s="271"/>
      <c r="G101" s="271"/>
      <c r="H101" s="271"/>
      <c r="I101" s="271"/>
      <c r="J101" s="271"/>
      <c r="K101" s="271"/>
      <c r="L101" s="271"/>
      <c r="M101" s="271"/>
    </row>
    <row r="102" spans="1:13" ht="14.5">
      <c r="A102" s="271"/>
      <c r="B102" s="271"/>
      <c r="C102" s="271"/>
      <c r="D102" s="271"/>
      <c r="E102" s="271"/>
      <c r="F102" s="271"/>
      <c r="G102" s="271"/>
      <c r="H102" s="271"/>
      <c r="I102" s="271"/>
      <c r="J102" s="271"/>
      <c r="K102" s="271"/>
      <c r="L102" s="271"/>
      <c r="M102" s="271"/>
    </row>
    <row r="103" spans="1:13" ht="14.5">
      <c r="A103" s="271"/>
      <c r="B103" s="271"/>
      <c r="C103" s="271"/>
      <c r="D103" s="271"/>
      <c r="E103" s="271"/>
      <c r="F103" s="271"/>
      <c r="G103" s="271"/>
      <c r="H103" s="271"/>
      <c r="I103" s="271"/>
      <c r="J103" s="271"/>
      <c r="K103" s="271"/>
      <c r="L103" s="271"/>
      <c r="M103" s="271"/>
    </row>
    <row r="104" spans="1:13" ht="14.5">
      <c r="A104" s="271"/>
      <c r="B104" s="271"/>
      <c r="C104" s="271"/>
      <c r="D104" s="271"/>
      <c r="E104" s="271"/>
      <c r="F104" s="271"/>
      <c r="G104" s="271"/>
      <c r="H104" s="271"/>
      <c r="I104" s="271"/>
      <c r="J104" s="271"/>
      <c r="K104" s="271"/>
      <c r="L104" s="271"/>
      <c r="M104" s="271"/>
    </row>
    <row r="105" spans="1:13" ht="14.5">
      <c r="A105" s="271"/>
      <c r="B105" s="271"/>
      <c r="C105" s="271"/>
      <c r="D105" s="271"/>
      <c r="E105" s="271"/>
      <c r="F105" s="271"/>
      <c r="G105" s="271"/>
      <c r="H105" s="271"/>
      <c r="I105" s="271"/>
      <c r="J105" s="271"/>
      <c r="K105" s="271"/>
      <c r="L105" s="271"/>
      <c r="M105" s="271"/>
    </row>
    <row r="106" spans="1:13" ht="14.5">
      <c r="A106" s="271"/>
      <c r="B106" s="271"/>
      <c r="C106" s="271"/>
      <c r="D106" s="271"/>
      <c r="E106" s="271"/>
      <c r="F106" s="271"/>
      <c r="G106" s="271"/>
      <c r="H106" s="271"/>
      <c r="I106" s="271"/>
      <c r="J106" s="271"/>
      <c r="K106" s="271"/>
      <c r="L106" s="271"/>
      <c r="M106" s="271"/>
    </row>
    <row r="107" spans="1:13" ht="14.5">
      <c r="A107" s="271"/>
      <c r="B107" s="271"/>
      <c r="C107" s="271"/>
      <c r="D107" s="271"/>
      <c r="E107" s="271"/>
      <c r="F107" s="271"/>
      <c r="G107" s="271"/>
      <c r="H107" s="271"/>
      <c r="I107" s="271"/>
      <c r="J107" s="271"/>
      <c r="K107" s="271"/>
      <c r="L107" s="271"/>
      <c r="M107" s="271"/>
    </row>
    <row r="108" spans="1:13" ht="14.5">
      <c r="A108" s="271"/>
      <c r="B108" s="271"/>
      <c r="C108" s="271"/>
      <c r="D108" s="271"/>
      <c r="E108" s="271"/>
      <c r="F108" s="271"/>
      <c r="G108" s="271"/>
      <c r="H108" s="271"/>
      <c r="I108" s="271"/>
      <c r="J108" s="271"/>
      <c r="K108" s="271"/>
      <c r="L108" s="271"/>
      <c r="M108" s="271"/>
    </row>
    <row r="109" spans="1:13" ht="14.5">
      <c r="A109" s="271"/>
      <c r="B109" s="271"/>
      <c r="C109" s="271"/>
      <c r="D109" s="271"/>
      <c r="E109" s="271"/>
      <c r="F109" s="271"/>
      <c r="G109" s="271"/>
      <c r="H109" s="271"/>
      <c r="I109" s="271"/>
      <c r="J109" s="271"/>
      <c r="K109" s="271"/>
      <c r="L109" s="271"/>
      <c r="M109" s="271"/>
    </row>
    <row r="110" spans="1:13" ht="14.5">
      <c r="A110" s="271"/>
      <c r="B110" s="271"/>
      <c r="C110" s="271"/>
      <c r="D110" s="271"/>
      <c r="E110" s="271"/>
      <c r="F110" s="271"/>
      <c r="G110" s="271"/>
      <c r="H110" s="271"/>
      <c r="I110" s="271"/>
      <c r="J110" s="271"/>
      <c r="K110" s="271"/>
      <c r="L110" s="271"/>
      <c r="M110" s="271"/>
    </row>
    <row r="111" spans="1:13" ht="14.5">
      <c r="A111" s="271"/>
      <c r="B111" s="271"/>
      <c r="C111" s="271"/>
      <c r="D111" s="271"/>
      <c r="E111" s="271"/>
      <c r="F111" s="271"/>
      <c r="G111" s="271"/>
      <c r="H111" s="271"/>
      <c r="I111" s="271"/>
      <c r="J111" s="271"/>
      <c r="K111" s="271"/>
      <c r="L111" s="271"/>
      <c r="M111" s="271"/>
    </row>
    <row r="112" spans="1:13" ht="14.5">
      <c r="A112" s="271"/>
      <c r="B112" s="271"/>
      <c r="C112" s="271"/>
      <c r="D112" s="271"/>
      <c r="E112" s="271"/>
      <c r="F112" s="271"/>
      <c r="G112" s="271"/>
      <c r="H112" s="271"/>
      <c r="I112" s="271"/>
      <c r="J112" s="271"/>
      <c r="K112" s="271"/>
      <c r="L112" s="271"/>
      <c r="M112" s="271"/>
    </row>
    <row r="113" spans="1:13" ht="14.5">
      <c r="A113" s="271"/>
      <c r="B113" s="271"/>
      <c r="C113" s="271"/>
      <c r="D113" s="271"/>
      <c r="E113" s="271"/>
      <c r="F113" s="271"/>
      <c r="G113" s="271"/>
      <c r="H113" s="271"/>
      <c r="I113" s="271"/>
      <c r="J113" s="271"/>
      <c r="K113" s="271"/>
      <c r="L113" s="271"/>
      <c r="M113" s="271"/>
    </row>
    <row r="114" spans="1:13" ht="14.5">
      <c r="A114" s="271"/>
      <c r="B114" s="271"/>
      <c r="C114" s="271"/>
      <c r="D114" s="271"/>
      <c r="E114" s="271"/>
      <c r="F114" s="271"/>
      <c r="G114" s="271"/>
      <c r="H114" s="271"/>
      <c r="I114" s="271"/>
      <c r="J114" s="271"/>
      <c r="K114" s="271"/>
      <c r="L114" s="271"/>
      <c r="M114" s="271"/>
    </row>
    <row r="115" spans="1:13" ht="14.5">
      <c r="A115" s="271"/>
      <c r="B115" s="271"/>
      <c r="C115" s="271"/>
      <c r="D115" s="271"/>
      <c r="E115" s="271"/>
      <c r="F115" s="271"/>
      <c r="G115" s="271"/>
      <c r="H115" s="271"/>
      <c r="I115" s="271"/>
      <c r="J115" s="271"/>
      <c r="K115" s="271"/>
      <c r="L115" s="271"/>
      <c r="M115" s="271"/>
    </row>
    <row r="116" spans="1:13" ht="14.5">
      <c r="A116" s="271"/>
      <c r="B116" s="271"/>
      <c r="C116" s="271"/>
      <c r="D116" s="271"/>
      <c r="E116" s="271"/>
      <c r="F116" s="271"/>
      <c r="G116" s="271"/>
      <c r="H116" s="271"/>
      <c r="I116" s="271"/>
      <c r="J116" s="271"/>
      <c r="K116" s="271"/>
      <c r="L116" s="271"/>
      <c r="M116" s="271"/>
    </row>
    <row r="117" spans="1:13" ht="14.5">
      <c r="A117" s="271"/>
      <c r="B117" s="271"/>
      <c r="C117" s="271"/>
      <c r="D117" s="271"/>
      <c r="E117" s="271"/>
      <c r="F117" s="271"/>
      <c r="G117" s="271"/>
      <c r="H117" s="271"/>
      <c r="I117" s="271"/>
      <c r="J117" s="271"/>
      <c r="K117" s="271"/>
      <c r="L117" s="271"/>
      <c r="M117" s="271"/>
    </row>
    <row r="118" spans="1:13" ht="14.5">
      <c r="A118" s="271"/>
      <c r="B118" s="271"/>
      <c r="C118" s="271"/>
      <c r="D118" s="271"/>
      <c r="E118" s="271"/>
      <c r="F118" s="271"/>
      <c r="G118" s="271"/>
      <c r="H118" s="271"/>
      <c r="I118" s="271"/>
      <c r="J118" s="271"/>
      <c r="K118" s="271"/>
      <c r="L118" s="271"/>
      <c r="M118" s="271"/>
    </row>
    <row r="119" spans="1:13" ht="14.5">
      <c r="A119" s="271"/>
      <c r="B119" s="271"/>
      <c r="C119" s="271"/>
      <c r="D119" s="271"/>
      <c r="E119" s="271"/>
      <c r="F119" s="271"/>
      <c r="G119" s="271"/>
      <c r="H119" s="271"/>
      <c r="I119" s="271"/>
      <c r="J119" s="271"/>
      <c r="K119" s="271"/>
      <c r="L119" s="271"/>
      <c r="M119" s="271"/>
    </row>
    <row r="120" spans="1:13" ht="14.5">
      <c r="A120" s="271"/>
      <c r="B120" s="271"/>
      <c r="C120" s="271"/>
      <c r="D120" s="271"/>
      <c r="E120" s="271"/>
      <c r="F120" s="271"/>
      <c r="G120" s="271"/>
      <c r="H120" s="271"/>
      <c r="I120" s="271"/>
      <c r="J120" s="271"/>
      <c r="K120" s="271"/>
      <c r="L120" s="271"/>
      <c r="M120" s="271"/>
    </row>
    <row r="121" spans="1:13" ht="14.5">
      <c r="A121" s="271"/>
      <c r="B121" s="271"/>
      <c r="C121" s="271"/>
      <c r="D121" s="271"/>
      <c r="E121" s="271"/>
      <c r="F121" s="271"/>
      <c r="G121" s="271"/>
      <c r="H121" s="271"/>
      <c r="I121" s="271"/>
      <c r="J121" s="271"/>
      <c r="K121" s="271"/>
      <c r="L121" s="271"/>
      <c r="M121" s="271"/>
    </row>
    <row r="122" spans="1:13" ht="14.5">
      <c r="A122" s="271"/>
      <c r="B122" s="271"/>
      <c r="C122" s="271"/>
      <c r="D122" s="271"/>
      <c r="E122" s="271"/>
      <c r="F122" s="271"/>
      <c r="G122" s="271"/>
      <c r="H122" s="271"/>
      <c r="I122" s="271"/>
      <c r="J122" s="271"/>
      <c r="K122" s="271"/>
      <c r="L122" s="271"/>
      <c r="M122" s="271"/>
    </row>
    <row r="123" spans="1:13" ht="14.5">
      <c r="A123" s="271"/>
      <c r="B123" s="271"/>
      <c r="C123" s="271"/>
      <c r="D123" s="271"/>
      <c r="E123" s="271"/>
      <c r="F123" s="271"/>
      <c r="G123" s="271"/>
      <c r="H123" s="271"/>
      <c r="I123" s="271"/>
      <c r="J123" s="271"/>
      <c r="K123" s="271"/>
      <c r="L123" s="271"/>
      <c r="M123" s="271"/>
    </row>
    <row r="124" spans="1:13" ht="14.5">
      <c r="A124" s="271"/>
      <c r="B124" s="271"/>
      <c r="C124" s="271"/>
      <c r="D124" s="271"/>
      <c r="E124" s="271"/>
      <c r="F124" s="271"/>
      <c r="G124" s="271"/>
      <c r="H124" s="271"/>
      <c r="I124" s="271"/>
      <c r="J124" s="271"/>
      <c r="K124" s="271"/>
      <c r="L124" s="271"/>
      <c r="M124" s="271"/>
    </row>
    <row r="125" spans="1:13" ht="14.5">
      <c r="A125" s="271"/>
      <c r="B125" s="271"/>
      <c r="C125" s="271"/>
      <c r="D125" s="271"/>
      <c r="E125" s="271"/>
      <c r="F125" s="271"/>
      <c r="G125" s="271"/>
      <c r="H125" s="271"/>
      <c r="I125" s="271"/>
      <c r="J125" s="271"/>
      <c r="K125" s="271"/>
      <c r="L125" s="271"/>
      <c r="M125" s="271"/>
    </row>
    <row r="126" spans="1:13" ht="14.5">
      <c r="A126" s="271"/>
      <c r="B126" s="271"/>
      <c r="C126" s="271"/>
      <c r="D126" s="271"/>
      <c r="E126" s="271"/>
      <c r="F126" s="271"/>
      <c r="G126" s="271"/>
      <c r="H126" s="271"/>
      <c r="I126" s="271"/>
      <c r="J126" s="271"/>
      <c r="K126" s="271"/>
      <c r="L126" s="271"/>
      <c r="M126" s="271"/>
    </row>
    <row r="127" spans="1:13" ht="14.5">
      <c r="A127" s="271"/>
      <c r="B127" s="271"/>
      <c r="C127" s="271"/>
      <c r="D127" s="271"/>
      <c r="E127" s="271"/>
      <c r="F127" s="271"/>
      <c r="G127" s="271"/>
      <c r="H127" s="271"/>
      <c r="I127" s="271"/>
      <c r="J127" s="271"/>
      <c r="K127" s="271"/>
      <c r="L127" s="271"/>
      <c r="M127" s="271"/>
    </row>
    <row r="128" spans="1:13" ht="14.5">
      <c r="A128" s="271"/>
      <c r="B128" s="271"/>
      <c r="C128" s="271"/>
      <c r="D128" s="271"/>
      <c r="E128" s="271"/>
      <c r="F128" s="271"/>
      <c r="G128" s="271"/>
      <c r="H128" s="271"/>
      <c r="I128" s="271"/>
      <c r="J128" s="271"/>
      <c r="K128" s="271"/>
      <c r="L128" s="271"/>
      <c r="M128" s="271"/>
    </row>
    <row r="129" spans="1:13" ht="14.5">
      <c r="A129" s="271"/>
      <c r="B129" s="271"/>
      <c r="C129" s="271"/>
      <c r="D129" s="271"/>
      <c r="E129" s="271"/>
      <c r="F129" s="271"/>
      <c r="G129" s="271"/>
      <c r="H129" s="271"/>
      <c r="I129" s="271"/>
      <c r="J129" s="271"/>
      <c r="K129" s="271"/>
      <c r="L129" s="271"/>
      <c r="M129" s="271"/>
    </row>
    <row r="130" spans="1:13" ht="14.5">
      <c r="A130" s="271"/>
      <c r="B130" s="271"/>
      <c r="C130" s="271"/>
      <c r="D130" s="271"/>
      <c r="E130" s="271"/>
      <c r="F130" s="271"/>
      <c r="G130" s="271"/>
      <c r="H130" s="271"/>
      <c r="I130" s="271"/>
      <c r="J130" s="271"/>
      <c r="K130" s="271"/>
      <c r="L130" s="271"/>
      <c r="M130" s="271"/>
    </row>
    <row r="131" spans="1:13" ht="14.5">
      <c r="A131" s="271"/>
      <c r="B131" s="271"/>
      <c r="C131" s="271"/>
      <c r="D131" s="271"/>
      <c r="E131" s="271"/>
      <c r="F131" s="271"/>
      <c r="G131" s="271"/>
      <c r="H131" s="271"/>
      <c r="I131" s="271"/>
      <c r="J131" s="271"/>
      <c r="K131" s="271"/>
      <c r="L131" s="271"/>
      <c r="M131" s="271"/>
    </row>
    <row r="132" spans="1:13" ht="14.5">
      <c r="A132" s="271"/>
      <c r="B132" s="271"/>
      <c r="C132" s="271"/>
      <c r="D132" s="271"/>
      <c r="E132" s="271"/>
      <c r="F132" s="271"/>
      <c r="G132" s="271"/>
      <c r="H132" s="271"/>
      <c r="I132" s="271"/>
      <c r="J132" s="271"/>
      <c r="K132" s="271"/>
      <c r="L132" s="271"/>
      <c r="M132" s="271"/>
    </row>
    <row r="133" spans="1:13" ht="14.5">
      <c r="A133" s="271"/>
      <c r="B133" s="271"/>
      <c r="C133" s="271"/>
      <c r="D133" s="271"/>
      <c r="E133" s="271"/>
      <c r="F133" s="271"/>
      <c r="G133" s="271"/>
      <c r="H133" s="271"/>
      <c r="I133" s="271"/>
      <c r="J133" s="271"/>
      <c r="K133" s="271"/>
      <c r="L133" s="271"/>
      <c r="M133" s="271"/>
    </row>
    <row r="134" spans="1:13" ht="14.5">
      <c r="A134" s="271"/>
      <c r="B134" s="271"/>
      <c r="C134" s="271"/>
      <c r="D134" s="271"/>
      <c r="E134" s="271"/>
      <c r="F134" s="271"/>
      <c r="G134" s="271"/>
      <c r="H134" s="271"/>
      <c r="I134" s="271"/>
      <c r="J134" s="271"/>
      <c r="K134" s="271"/>
      <c r="L134" s="271"/>
      <c r="M134" s="271"/>
    </row>
    <row r="135" spans="1:13" ht="14.5">
      <c r="A135" s="271"/>
      <c r="B135" s="271"/>
      <c r="C135" s="271"/>
      <c r="D135" s="271"/>
      <c r="E135" s="271"/>
      <c r="F135" s="271"/>
      <c r="G135" s="271"/>
      <c r="H135" s="271"/>
      <c r="I135" s="271"/>
      <c r="J135" s="271"/>
      <c r="K135" s="271"/>
      <c r="L135" s="271"/>
      <c r="M135" s="271"/>
    </row>
    <row r="136" spans="1:13" ht="14.5">
      <c r="A136" s="271"/>
      <c r="B136" s="271"/>
      <c r="C136" s="271"/>
      <c r="D136" s="271"/>
      <c r="E136" s="271"/>
      <c r="F136" s="271"/>
      <c r="G136" s="271"/>
      <c r="H136" s="271"/>
      <c r="I136" s="271"/>
      <c r="J136" s="271"/>
      <c r="K136" s="271"/>
      <c r="L136" s="271"/>
      <c r="M136" s="271"/>
    </row>
    <row r="137" spans="1:13" ht="14.5">
      <c r="A137" s="271"/>
      <c r="B137" s="271"/>
      <c r="C137" s="271"/>
      <c r="D137" s="271"/>
      <c r="E137" s="271"/>
      <c r="F137" s="271"/>
      <c r="G137" s="271"/>
      <c r="H137" s="271"/>
      <c r="I137" s="271"/>
      <c r="J137" s="271"/>
      <c r="K137" s="271"/>
      <c r="L137" s="271"/>
      <c r="M137" s="271"/>
    </row>
    <row r="138" spans="1:13" ht="14.5">
      <c r="A138" s="271"/>
      <c r="B138" s="271"/>
      <c r="C138" s="271"/>
      <c r="D138" s="271"/>
      <c r="E138" s="271"/>
      <c r="F138" s="271"/>
      <c r="G138" s="271"/>
      <c r="H138" s="271"/>
      <c r="I138" s="271"/>
      <c r="J138" s="271"/>
      <c r="K138" s="271"/>
      <c r="L138" s="271"/>
      <c r="M138" s="271"/>
    </row>
    <row r="139" spans="1:13" ht="14.5">
      <c r="A139" s="271"/>
      <c r="B139" s="271"/>
      <c r="C139" s="271"/>
      <c r="D139" s="271"/>
      <c r="E139" s="271"/>
      <c r="F139" s="271"/>
      <c r="G139" s="271"/>
      <c r="H139" s="271"/>
      <c r="I139" s="271"/>
      <c r="J139" s="271"/>
      <c r="K139" s="271"/>
      <c r="L139" s="271"/>
      <c r="M139" s="271"/>
    </row>
    <row r="140" spans="1:13" ht="14.5">
      <c r="A140" s="271"/>
      <c r="B140" s="271"/>
      <c r="C140" s="271"/>
      <c r="D140" s="271"/>
      <c r="E140" s="271"/>
      <c r="F140" s="271"/>
      <c r="G140" s="271"/>
      <c r="H140" s="271"/>
      <c r="I140" s="271"/>
      <c r="J140" s="271"/>
      <c r="K140" s="271"/>
      <c r="L140" s="271"/>
      <c r="M140" s="271"/>
    </row>
    <row r="141" spans="1:13" ht="14.5">
      <c r="A141" s="271"/>
      <c r="B141" s="271"/>
      <c r="C141" s="271"/>
      <c r="D141" s="271"/>
      <c r="E141" s="271"/>
      <c r="F141" s="271"/>
      <c r="G141" s="271"/>
      <c r="H141" s="271"/>
      <c r="I141" s="271"/>
      <c r="J141" s="271"/>
      <c r="K141" s="271"/>
      <c r="L141" s="271"/>
      <c r="M141" s="271"/>
    </row>
    <row r="142" spans="1:13" ht="14.5">
      <c r="A142" s="271"/>
      <c r="B142" s="271"/>
      <c r="C142" s="271"/>
      <c r="D142" s="271"/>
      <c r="E142" s="271"/>
      <c r="F142" s="271"/>
      <c r="G142" s="271"/>
      <c r="H142" s="271"/>
      <c r="I142" s="271"/>
      <c r="J142" s="271"/>
      <c r="K142" s="271"/>
      <c r="L142" s="271"/>
      <c r="M142" s="271"/>
    </row>
    <row r="143" spans="1:13" ht="14.5">
      <c r="A143" s="271"/>
      <c r="B143" s="271"/>
      <c r="C143" s="271"/>
      <c r="D143" s="271"/>
      <c r="E143" s="271"/>
      <c r="F143" s="271"/>
      <c r="G143" s="271"/>
      <c r="H143" s="271"/>
      <c r="I143" s="271"/>
      <c r="J143" s="271"/>
      <c r="K143" s="271"/>
      <c r="L143" s="271"/>
      <c r="M143" s="271"/>
    </row>
    <row r="144" spans="1:13" ht="14.5">
      <c r="A144" s="271"/>
      <c r="B144" s="271"/>
      <c r="C144" s="271"/>
      <c r="D144" s="271"/>
      <c r="E144" s="271"/>
      <c r="F144" s="271"/>
      <c r="G144" s="271"/>
      <c r="H144" s="271"/>
      <c r="I144" s="271"/>
      <c r="J144" s="271"/>
      <c r="K144" s="271"/>
      <c r="L144" s="271"/>
      <c r="M144" s="271"/>
    </row>
    <row r="145" spans="1:13" ht="14.5">
      <c r="A145" s="271"/>
      <c r="B145" s="271"/>
      <c r="C145" s="271"/>
      <c r="D145" s="271"/>
      <c r="E145" s="271"/>
      <c r="F145" s="271"/>
      <c r="G145" s="271"/>
      <c r="H145" s="271"/>
      <c r="I145" s="271"/>
      <c r="J145" s="271"/>
      <c r="K145" s="271"/>
      <c r="L145" s="271"/>
      <c r="M145" s="271"/>
    </row>
    <row r="146" spans="1:13" ht="14.5">
      <c r="A146" s="271"/>
      <c r="B146" s="271"/>
      <c r="C146" s="271"/>
      <c r="D146" s="271"/>
      <c r="E146" s="271"/>
      <c r="F146" s="271"/>
      <c r="G146" s="271"/>
      <c r="H146" s="271"/>
      <c r="I146" s="271"/>
      <c r="J146" s="271"/>
      <c r="K146" s="271"/>
      <c r="L146" s="271"/>
      <c r="M146" s="271"/>
    </row>
    <row r="147" spans="1:13" ht="14.5">
      <c r="A147" s="271"/>
      <c r="B147" s="271"/>
      <c r="C147" s="271"/>
      <c r="D147" s="271"/>
      <c r="E147" s="271"/>
      <c r="F147" s="271"/>
      <c r="G147" s="271"/>
      <c r="H147" s="271"/>
      <c r="I147" s="271"/>
      <c r="J147" s="271"/>
      <c r="K147" s="271"/>
      <c r="L147" s="271"/>
      <c r="M147" s="271"/>
    </row>
    <row r="148" spans="1:13" ht="14.5">
      <c r="A148" s="271"/>
      <c r="B148" s="271"/>
      <c r="C148" s="271"/>
      <c r="D148" s="271"/>
      <c r="E148" s="271"/>
      <c r="F148" s="271"/>
      <c r="G148" s="271"/>
      <c r="H148" s="271"/>
      <c r="I148" s="271"/>
      <c r="J148" s="271"/>
      <c r="K148" s="271"/>
      <c r="L148" s="271"/>
      <c r="M148" s="271"/>
    </row>
    <row r="149" spans="1:13" ht="14.5">
      <c r="A149" s="271"/>
      <c r="B149" s="271"/>
      <c r="C149" s="271"/>
      <c r="D149" s="271"/>
      <c r="E149" s="271"/>
      <c r="F149" s="271"/>
      <c r="G149" s="271"/>
      <c r="H149" s="271"/>
      <c r="I149" s="271"/>
      <c r="J149" s="271"/>
      <c r="K149" s="271"/>
      <c r="L149" s="271"/>
      <c r="M149" s="271"/>
    </row>
    <row r="150" spans="1:13" ht="14.5">
      <c r="A150" s="271"/>
      <c r="B150" s="271"/>
      <c r="C150" s="271"/>
      <c r="D150" s="271"/>
      <c r="E150" s="271"/>
      <c r="F150" s="271"/>
      <c r="G150" s="271"/>
      <c r="H150" s="271"/>
      <c r="I150" s="271"/>
      <c r="J150" s="271"/>
      <c r="K150" s="271"/>
      <c r="L150" s="271"/>
      <c r="M150" s="271"/>
    </row>
    <row r="151" spans="1:13" ht="14.5">
      <c r="A151" s="271"/>
      <c r="B151" s="271"/>
      <c r="C151" s="271"/>
      <c r="D151" s="271"/>
      <c r="E151" s="271"/>
      <c r="F151" s="271"/>
      <c r="G151" s="271"/>
      <c r="H151" s="271"/>
      <c r="I151" s="271"/>
      <c r="J151" s="271"/>
      <c r="K151" s="271"/>
      <c r="L151" s="271"/>
      <c r="M151" s="271"/>
    </row>
    <row r="152" spans="1:13" ht="14.5">
      <c r="A152" s="271"/>
      <c r="B152" s="271"/>
      <c r="C152" s="271"/>
      <c r="D152" s="271"/>
      <c r="E152" s="271"/>
      <c r="F152" s="271"/>
      <c r="G152" s="271"/>
      <c r="H152" s="271"/>
      <c r="I152" s="271"/>
      <c r="J152" s="271"/>
      <c r="K152" s="271"/>
      <c r="L152" s="271"/>
      <c r="M152" s="271"/>
    </row>
    <row r="153" spans="1:13" ht="14.5">
      <c r="A153" s="271"/>
      <c r="B153" s="271"/>
      <c r="C153" s="271"/>
      <c r="D153" s="271"/>
      <c r="E153" s="271"/>
      <c r="F153" s="271"/>
      <c r="G153" s="271"/>
      <c r="H153" s="271"/>
      <c r="I153" s="271"/>
      <c r="J153" s="271"/>
      <c r="K153" s="271"/>
      <c r="L153" s="271"/>
      <c r="M153" s="271"/>
    </row>
    <row r="154" spans="1:13" ht="14.5">
      <c r="A154" s="271"/>
      <c r="B154" s="271"/>
      <c r="C154" s="271"/>
      <c r="D154" s="271"/>
      <c r="E154" s="271"/>
      <c r="F154" s="271"/>
      <c r="G154" s="271"/>
      <c r="H154" s="271"/>
      <c r="I154" s="271"/>
      <c r="J154" s="271"/>
      <c r="K154" s="271"/>
      <c r="L154" s="271"/>
      <c r="M154" s="271"/>
    </row>
    <row r="155" spans="1:13" ht="14.5">
      <c r="A155" s="271"/>
      <c r="B155" s="271"/>
      <c r="C155" s="271"/>
      <c r="D155" s="271"/>
      <c r="E155" s="271"/>
      <c r="F155" s="271"/>
      <c r="G155" s="271"/>
      <c r="H155" s="271"/>
      <c r="I155" s="271"/>
      <c r="J155" s="271"/>
      <c r="K155" s="271"/>
      <c r="L155" s="271"/>
      <c r="M155" s="271"/>
    </row>
    <row r="156" spans="1:13" ht="14.5">
      <c r="A156" s="271"/>
      <c r="B156" s="271"/>
      <c r="C156" s="271"/>
      <c r="D156" s="271"/>
      <c r="E156" s="271"/>
      <c r="F156" s="271"/>
      <c r="G156" s="271"/>
      <c r="H156" s="271"/>
      <c r="I156" s="271"/>
      <c r="J156" s="271"/>
      <c r="K156" s="271"/>
      <c r="L156" s="271"/>
      <c r="M156" s="271"/>
    </row>
    <row r="157" spans="1:13" ht="14.5">
      <c r="A157" s="271"/>
      <c r="B157" s="271"/>
      <c r="C157" s="271"/>
      <c r="D157" s="271"/>
      <c r="E157" s="271"/>
      <c r="F157" s="271"/>
      <c r="G157" s="271"/>
      <c r="H157" s="271"/>
      <c r="I157" s="271"/>
      <c r="J157" s="271"/>
      <c r="K157" s="271"/>
      <c r="L157" s="271"/>
      <c r="M157" s="271"/>
    </row>
    <row r="158" spans="1:13" ht="14.5">
      <c r="A158" s="271"/>
      <c r="B158" s="271"/>
      <c r="C158" s="271"/>
      <c r="D158" s="271"/>
      <c r="E158" s="271"/>
      <c r="F158" s="271"/>
      <c r="G158" s="271"/>
      <c r="H158" s="271"/>
      <c r="I158" s="271"/>
      <c r="J158" s="271"/>
      <c r="K158" s="271"/>
      <c r="L158" s="271"/>
      <c r="M158" s="271"/>
    </row>
    <row r="159" spans="1:13" ht="14.5">
      <c r="A159" s="271"/>
      <c r="B159" s="271"/>
      <c r="C159" s="271"/>
      <c r="D159" s="271"/>
      <c r="E159" s="271"/>
      <c r="F159" s="271"/>
      <c r="G159" s="271"/>
      <c r="H159" s="271"/>
      <c r="I159" s="271"/>
      <c r="J159" s="271"/>
      <c r="K159" s="271"/>
      <c r="L159" s="271"/>
      <c r="M159" s="271"/>
    </row>
    <row r="160" spans="1:13" ht="14.5">
      <c r="A160" s="271"/>
      <c r="B160" s="271"/>
      <c r="C160" s="271"/>
      <c r="D160" s="271"/>
      <c r="E160" s="271"/>
      <c r="F160" s="271"/>
      <c r="G160" s="271"/>
      <c r="H160" s="271"/>
      <c r="I160" s="271"/>
      <c r="J160" s="271"/>
      <c r="K160" s="271"/>
      <c r="L160" s="271"/>
      <c r="M160" s="271"/>
    </row>
  </sheetData>
  <customSheetViews>
    <customSheetView guid="{0995CD4B-3C75-457A-AB77-49903FF8A611}" scale="80" topLeftCell="A4">
      <selection activeCell="J31" sqref="J31"/>
      <pageMargins left="0.7" right="0.7" top="0.78740157499999996" bottom="0.78740157499999996" header="0.3" footer="0.3"/>
      <pageSetup paperSize="9" orientation="portrait" horizontalDpi="300" verticalDpi="300" r:id="rId1"/>
    </customSheetView>
  </customSheetViews>
  <mergeCells count="28">
    <mergeCell ref="A64:H64"/>
    <mergeCell ref="A59:H59"/>
    <mergeCell ref="A60:H60"/>
    <mergeCell ref="A61:H61"/>
    <mergeCell ref="A62:H62"/>
    <mergeCell ref="A63:H63"/>
    <mergeCell ref="A34:H34"/>
    <mergeCell ref="A36:H36"/>
    <mergeCell ref="A37:A39"/>
    <mergeCell ref="B37:B38"/>
    <mergeCell ref="C37:H37"/>
    <mergeCell ref="C38:D38"/>
    <mergeCell ref="E38:F38"/>
    <mergeCell ref="G38:H38"/>
    <mergeCell ref="A4:H4"/>
    <mergeCell ref="A1:H1"/>
    <mergeCell ref="A32:H32"/>
    <mergeCell ref="A27:H27"/>
    <mergeCell ref="A28:H28"/>
    <mergeCell ref="A29:H29"/>
    <mergeCell ref="A30:H30"/>
    <mergeCell ref="A31:H31"/>
    <mergeCell ref="A5:A7"/>
    <mergeCell ref="B5:B6"/>
    <mergeCell ref="C5:H5"/>
    <mergeCell ref="C6:D6"/>
    <mergeCell ref="E6:F6"/>
    <mergeCell ref="G6:H6"/>
  </mergeCells>
  <hyperlinks>
    <hyperlink ref="A2" location="Inhalt!A1" display="Zurück zum Inhalt - HF-03"/>
  </hyperlinks>
  <pageMargins left="0.7" right="0.7" top="0.78740157499999996" bottom="0.78740157499999996" header="0.3" footer="0.3"/>
  <pageSetup paperSize="9" orientation="portrait" horizontalDpi="300"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zoomScale="80" zoomScaleNormal="80" workbookViewId="0">
      <selection activeCell="A2" sqref="A2"/>
    </sheetView>
  </sheetViews>
  <sheetFormatPr baseColWidth="10" defaultColWidth="10.58203125" defaultRowHeight="14"/>
  <cols>
    <col min="1" max="1" width="23.5" style="21" customWidth="1"/>
    <col min="2" max="2" width="22" style="21" customWidth="1"/>
    <col min="3" max="16384" width="10.58203125" style="21"/>
  </cols>
  <sheetData>
    <row r="1" spans="1:13" s="88" customFormat="1" ht="23.5">
      <c r="A1" s="795">
        <v>2021</v>
      </c>
      <c r="B1" s="795"/>
      <c r="C1" s="160"/>
      <c r="D1" s="160"/>
      <c r="E1" s="160"/>
      <c r="F1" s="160"/>
      <c r="G1" s="160"/>
      <c r="H1" s="160"/>
      <c r="I1" s="160"/>
      <c r="J1" s="160"/>
      <c r="K1" s="160"/>
      <c r="L1" s="160"/>
      <c r="M1" s="160"/>
    </row>
    <row r="2" spans="1:13" s="714" customFormat="1" ht="14.5" customHeight="1">
      <c r="A2" s="779" t="s">
        <v>109</v>
      </c>
      <c r="B2" s="712"/>
    </row>
    <row r="3" spans="1:13" s="88" customFormat="1" ht="14.5" customHeight="1">
      <c r="A3" s="165"/>
      <c r="B3" s="271"/>
      <c r="C3" s="160"/>
      <c r="D3" s="160"/>
      <c r="E3" s="160"/>
      <c r="F3" s="160"/>
      <c r="G3" s="160"/>
      <c r="H3" s="160"/>
      <c r="I3" s="160"/>
      <c r="J3" s="160"/>
      <c r="K3" s="160"/>
      <c r="L3" s="160"/>
      <c r="M3" s="160"/>
    </row>
    <row r="4" spans="1:13" s="88" customFormat="1" ht="48" customHeight="1">
      <c r="A4" s="890" t="s">
        <v>387</v>
      </c>
      <c r="B4" s="890"/>
      <c r="C4" s="160"/>
      <c r="D4" s="160"/>
      <c r="E4" s="160"/>
      <c r="F4" s="160"/>
      <c r="G4" s="160"/>
      <c r="H4" s="160"/>
      <c r="I4" s="160"/>
      <c r="J4" s="160"/>
      <c r="K4" s="160"/>
      <c r="L4" s="160"/>
      <c r="M4" s="160"/>
    </row>
    <row r="5" spans="1:13" s="88" customFormat="1" ht="43.5">
      <c r="A5" s="865" t="s">
        <v>21</v>
      </c>
      <c r="B5" s="410" t="s">
        <v>334</v>
      </c>
      <c r="C5" s="160"/>
      <c r="D5" s="160"/>
      <c r="E5" s="160"/>
      <c r="F5" s="160"/>
      <c r="G5" s="160"/>
      <c r="H5" s="160"/>
      <c r="I5" s="160"/>
      <c r="J5" s="160"/>
      <c r="K5" s="160"/>
      <c r="L5" s="160"/>
      <c r="M5" s="160"/>
    </row>
    <row r="6" spans="1:13" s="88" customFormat="1" ht="15" thickBot="1">
      <c r="A6" s="886"/>
      <c r="B6" s="441" t="s">
        <v>0</v>
      </c>
      <c r="C6" s="160"/>
      <c r="D6" s="160"/>
      <c r="E6" s="160"/>
      <c r="F6" s="160"/>
      <c r="G6" s="160"/>
      <c r="H6" s="160"/>
      <c r="I6" s="160"/>
      <c r="J6" s="160"/>
      <c r="K6" s="160"/>
      <c r="L6" s="160"/>
      <c r="M6" s="160"/>
    </row>
    <row r="7" spans="1:13" s="133" customFormat="1" ht="14.5">
      <c r="A7" s="423" t="s">
        <v>108</v>
      </c>
      <c r="B7" s="589">
        <v>36</v>
      </c>
      <c r="C7" s="160"/>
      <c r="D7" s="160"/>
      <c r="E7" s="160"/>
      <c r="F7" s="160"/>
      <c r="G7" s="160"/>
      <c r="H7" s="160"/>
      <c r="I7" s="160"/>
      <c r="J7" s="160"/>
      <c r="K7" s="160"/>
      <c r="L7" s="160"/>
      <c r="M7" s="160"/>
    </row>
    <row r="8" spans="1:13" s="88" customFormat="1" ht="14.5">
      <c r="A8" s="419" t="s">
        <v>18</v>
      </c>
      <c r="B8" s="590">
        <v>2301</v>
      </c>
      <c r="C8" s="160"/>
      <c r="D8" s="160"/>
      <c r="E8" s="160"/>
      <c r="F8" s="160"/>
      <c r="G8" s="160"/>
      <c r="H8" s="160"/>
      <c r="I8" s="160"/>
      <c r="J8" s="160"/>
      <c r="K8" s="160"/>
      <c r="L8" s="160"/>
      <c r="M8" s="160"/>
    </row>
    <row r="9" spans="1:13" s="88" customFormat="1" ht="14.5">
      <c r="A9" s="423" t="s">
        <v>14</v>
      </c>
      <c r="B9" s="589">
        <v>1227</v>
      </c>
      <c r="C9" s="160"/>
      <c r="D9" s="160"/>
      <c r="E9" s="160"/>
      <c r="F9" s="160"/>
      <c r="G9" s="160"/>
      <c r="H9" s="160"/>
      <c r="I9" s="160"/>
      <c r="J9" s="160"/>
      <c r="K9" s="160"/>
      <c r="L9" s="160"/>
      <c r="M9" s="160"/>
    </row>
    <row r="10" spans="1:13" s="88" customFormat="1" ht="14.5">
      <c r="A10" s="419" t="s">
        <v>13</v>
      </c>
      <c r="B10" s="590">
        <v>250</v>
      </c>
      <c r="C10" s="160"/>
      <c r="D10" s="160"/>
      <c r="E10" s="160"/>
      <c r="F10" s="160"/>
      <c r="G10" s="160"/>
      <c r="H10" s="160"/>
      <c r="I10" s="160"/>
      <c r="J10" s="160"/>
      <c r="K10" s="160"/>
      <c r="L10" s="160"/>
      <c r="M10" s="160"/>
    </row>
    <row r="11" spans="1:13" s="88" customFormat="1" ht="14.5">
      <c r="A11" s="423" t="s">
        <v>12</v>
      </c>
      <c r="B11" s="589">
        <v>1191</v>
      </c>
      <c r="C11" s="160"/>
      <c r="D11" s="160"/>
      <c r="E11" s="160"/>
      <c r="F11" s="160"/>
      <c r="G11" s="160"/>
      <c r="H11" s="160"/>
      <c r="I11" s="160"/>
      <c r="J11" s="160"/>
      <c r="K11" s="160"/>
      <c r="L11" s="160"/>
      <c r="M11" s="160"/>
    </row>
    <row r="12" spans="1:13" s="88" customFormat="1" ht="14.5">
      <c r="A12" s="586" t="s">
        <v>11</v>
      </c>
      <c r="B12" s="590">
        <v>1866</v>
      </c>
      <c r="C12" s="160"/>
      <c r="D12" s="160"/>
      <c r="E12" s="160"/>
      <c r="F12" s="160"/>
      <c r="G12" s="160"/>
      <c r="H12" s="160"/>
      <c r="I12" s="160"/>
      <c r="J12" s="160"/>
      <c r="K12" s="160"/>
      <c r="L12" s="160"/>
      <c r="M12" s="160"/>
    </row>
    <row r="13" spans="1:13" s="88" customFormat="1" ht="14.5">
      <c r="A13" s="423" t="s">
        <v>10</v>
      </c>
      <c r="B13" s="589">
        <v>655</v>
      </c>
      <c r="C13" s="160"/>
      <c r="D13" s="160"/>
      <c r="E13" s="160"/>
      <c r="F13" s="160"/>
      <c r="G13" s="160"/>
      <c r="H13" s="160"/>
      <c r="I13" s="160"/>
      <c r="J13" s="160"/>
      <c r="K13" s="160"/>
      <c r="L13" s="160"/>
      <c r="M13" s="160"/>
    </row>
    <row r="14" spans="1:13" s="88" customFormat="1" ht="14.5">
      <c r="A14" s="586" t="s">
        <v>9</v>
      </c>
      <c r="B14" s="590">
        <v>3906</v>
      </c>
      <c r="C14" s="160"/>
      <c r="D14" s="160"/>
      <c r="E14" s="160"/>
      <c r="F14" s="160"/>
      <c r="G14" s="160"/>
      <c r="H14" s="160"/>
      <c r="I14" s="160"/>
      <c r="J14" s="160"/>
      <c r="K14" s="160"/>
      <c r="L14" s="160"/>
      <c r="M14" s="160"/>
    </row>
    <row r="15" spans="1:13" s="88" customFormat="1" ht="14.5">
      <c r="A15" s="423" t="s">
        <v>8</v>
      </c>
      <c r="B15" s="589">
        <v>2641</v>
      </c>
      <c r="C15" s="160"/>
      <c r="D15" s="160"/>
      <c r="E15" s="160"/>
      <c r="F15" s="160"/>
      <c r="G15" s="160"/>
      <c r="H15" s="160"/>
      <c r="I15" s="160"/>
      <c r="J15" s="160"/>
      <c r="K15" s="160"/>
      <c r="L15" s="160"/>
      <c r="M15" s="160"/>
    </row>
    <row r="16" spans="1:13" s="88" customFormat="1" ht="14.5">
      <c r="A16" s="419" t="s">
        <v>7</v>
      </c>
      <c r="B16" s="590">
        <v>1512</v>
      </c>
      <c r="C16" s="160"/>
      <c r="D16" s="160"/>
      <c r="E16" s="160"/>
      <c r="F16" s="160"/>
      <c r="G16" s="160"/>
      <c r="H16" s="160"/>
      <c r="I16" s="160"/>
      <c r="J16" s="160"/>
      <c r="K16" s="160"/>
      <c r="L16" s="160"/>
      <c r="M16" s="160"/>
    </row>
    <row r="17" spans="1:13" s="88" customFormat="1" ht="14.5">
      <c r="A17" s="587" t="s">
        <v>5</v>
      </c>
      <c r="B17" s="591">
        <v>2124</v>
      </c>
      <c r="C17" s="160"/>
      <c r="D17" s="160"/>
      <c r="E17" s="160"/>
      <c r="F17" s="160"/>
      <c r="G17" s="160"/>
      <c r="H17" s="160"/>
      <c r="I17" s="160"/>
      <c r="J17" s="160"/>
      <c r="K17" s="160"/>
      <c r="L17" s="160"/>
      <c r="M17" s="160"/>
    </row>
    <row r="18" spans="1:13" s="88" customFormat="1" ht="14.5">
      <c r="A18" s="419" t="s">
        <v>4</v>
      </c>
      <c r="B18" s="590">
        <v>819</v>
      </c>
      <c r="C18" s="160"/>
      <c r="D18" s="160"/>
      <c r="E18" s="160"/>
      <c r="F18" s="160"/>
      <c r="G18" s="160"/>
      <c r="H18" s="160"/>
      <c r="I18" s="160"/>
      <c r="J18" s="160"/>
      <c r="K18" s="160"/>
      <c r="L18" s="160"/>
      <c r="M18" s="160"/>
    </row>
    <row r="19" spans="1:13" s="88" customFormat="1" ht="14.5">
      <c r="A19" s="588" t="s">
        <v>3</v>
      </c>
      <c r="B19" s="591">
        <v>1257</v>
      </c>
      <c r="C19" s="160"/>
      <c r="D19" s="160"/>
      <c r="E19" s="160"/>
      <c r="F19" s="160"/>
      <c r="G19" s="160"/>
      <c r="H19" s="160"/>
      <c r="I19" s="160"/>
      <c r="J19" s="160"/>
      <c r="K19" s="160"/>
      <c r="L19" s="160"/>
      <c r="M19" s="160"/>
    </row>
    <row r="20" spans="1:13" s="88" customFormat="1" ht="15" thickBot="1">
      <c r="A20" s="419" t="s">
        <v>2</v>
      </c>
      <c r="B20" s="590">
        <v>840</v>
      </c>
      <c r="C20" s="160"/>
      <c r="D20" s="160"/>
      <c r="E20" s="160"/>
      <c r="F20" s="160"/>
      <c r="G20" s="160"/>
      <c r="H20" s="160"/>
      <c r="I20" s="160"/>
      <c r="J20" s="160"/>
      <c r="K20" s="160"/>
      <c r="L20" s="160"/>
      <c r="M20" s="160"/>
    </row>
    <row r="21" spans="1:13" s="88" customFormat="1" ht="14.5">
      <c r="A21" s="455" t="s">
        <v>17</v>
      </c>
      <c r="B21" s="592">
        <f>SUM(B10:B11,B12,B14,B15,B16,B19)</f>
        <v>12623</v>
      </c>
      <c r="C21" s="160"/>
      <c r="D21" s="160"/>
      <c r="E21" s="160"/>
      <c r="F21" s="160"/>
      <c r="G21" s="160"/>
      <c r="H21" s="160"/>
      <c r="I21" s="160"/>
      <c r="J21" s="160"/>
      <c r="K21" s="160"/>
      <c r="L21" s="160"/>
      <c r="M21" s="160"/>
    </row>
    <row r="22" spans="1:13" s="88" customFormat="1" ht="14.5">
      <c r="A22" s="456" t="s">
        <v>19</v>
      </c>
      <c r="B22" s="593">
        <f>SUM(B8:B9,B13,B17:B18,B20)</f>
        <v>7966</v>
      </c>
      <c r="C22" s="160"/>
      <c r="D22" s="160"/>
      <c r="E22" s="160"/>
      <c r="F22" s="160"/>
      <c r="G22" s="160"/>
      <c r="H22" s="160"/>
      <c r="I22" s="160"/>
      <c r="J22" s="160"/>
      <c r="K22" s="160"/>
      <c r="L22" s="160"/>
      <c r="M22" s="160"/>
    </row>
    <row r="23" spans="1:13" s="88" customFormat="1" ht="15" thickBot="1">
      <c r="A23" s="457" t="s">
        <v>20</v>
      </c>
      <c r="B23" s="594">
        <f>SUM(B7:B20)</f>
        <v>20625</v>
      </c>
      <c r="C23" s="160"/>
      <c r="D23" s="160"/>
      <c r="E23" s="160"/>
      <c r="F23" s="160"/>
      <c r="G23" s="160"/>
      <c r="H23" s="160"/>
      <c r="I23" s="160"/>
      <c r="J23" s="160"/>
      <c r="K23" s="160"/>
      <c r="L23" s="160"/>
      <c r="M23" s="160"/>
    </row>
    <row r="24" spans="1:13" s="88" customFormat="1" ht="51" customHeight="1">
      <c r="A24" s="889" t="s">
        <v>227</v>
      </c>
      <c r="B24" s="896"/>
      <c r="C24" s="160"/>
      <c r="D24" s="160"/>
      <c r="E24" s="160"/>
      <c r="F24" s="160"/>
      <c r="G24" s="160"/>
      <c r="H24" s="160"/>
      <c r="I24" s="160"/>
      <c r="J24" s="160"/>
      <c r="K24" s="160"/>
      <c r="L24" s="160"/>
      <c r="M24" s="160"/>
    </row>
    <row r="25" spans="1:13" s="88" customFormat="1" ht="28.5" customHeight="1">
      <c r="A25" s="819" t="s">
        <v>228</v>
      </c>
      <c r="B25" s="819"/>
      <c r="C25" s="160"/>
      <c r="D25" s="160"/>
      <c r="E25" s="160"/>
      <c r="F25" s="160"/>
      <c r="G25" s="160"/>
      <c r="H25" s="160"/>
      <c r="I25" s="160"/>
      <c r="J25" s="160"/>
      <c r="K25" s="160"/>
      <c r="L25" s="160"/>
      <c r="M25" s="160"/>
    </row>
    <row r="26" spans="1:13" s="88" customFormat="1" ht="33" customHeight="1">
      <c r="A26" s="889" t="s">
        <v>98</v>
      </c>
      <c r="B26" s="889"/>
      <c r="C26" s="160"/>
      <c r="D26" s="160"/>
      <c r="E26" s="160"/>
      <c r="F26" s="160"/>
      <c r="G26" s="160"/>
      <c r="H26" s="160"/>
      <c r="I26" s="160"/>
      <c r="J26" s="160"/>
      <c r="K26" s="160"/>
      <c r="L26" s="160"/>
      <c r="M26" s="160"/>
    </row>
    <row r="27" spans="1:13" s="88" customFormat="1" ht="14.5">
      <c r="A27" s="272"/>
      <c r="B27" s="272"/>
      <c r="C27" s="160"/>
      <c r="D27" s="160"/>
      <c r="E27" s="160"/>
      <c r="F27" s="160"/>
      <c r="G27" s="160"/>
      <c r="H27" s="160"/>
      <c r="I27" s="160"/>
      <c r="J27" s="160"/>
      <c r="K27" s="160"/>
      <c r="L27" s="160"/>
      <c r="M27" s="160"/>
    </row>
    <row r="28" spans="1:13" s="88" customFormat="1" ht="53.15" customHeight="1">
      <c r="A28" s="890" t="s">
        <v>335</v>
      </c>
      <c r="B28" s="890"/>
      <c r="C28" s="160"/>
      <c r="D28" s="160"/>
      <c r="E28" s="160"/>
      <c r="F28" s="160"/>
      <c r="G28" s="160"/>
      <c r="H28" s="160"/>
      <c r="I28" s="160"/>
      <c r="J28" s="160"/>
      <c r="K28" s="160"/>
      <c r="L28" s="160"/>
      <c r="M28" s="160"/>
    </row>
    <row r="29" spans="1:13" s="88" customFormat="1" ht="29">
      <c r="A29" s="865" t="s">
        <v>21</v>
      </c>
      <c r="B29" s="442" t="s">
        <v>24</v>
      </c>
      <c r="C29" s="160"/>
      <c r="D29" s="160"/>
      <c r="E29" s="160"/>
      <c r="F29" s="160"/>
      <c r="G29" s="160"/>
      <c r="H29" s="160"/>
      <c r="I29" s="160"/>
      <c r="J29" s="160"/>
      <c r="K29" s="160"/>
      <c r="L29" s="160"/>
      <c r="M29" s="160"/>
    </row>
    <row r="30" spans="1:13" s="88" customFormat="1" ht="15" thickBot="1">
      <c r="A30" s="886"/>
      <c r="B30" s="443" t="s">
        <v>0</v>
      </c>
      <c r="C30" s="160"/>
      <c r="D30" s="160"/>
      <c r="E30" s="160"/>
      <c r="F30" s="160"/>
      <c r="G30" s="160"/>
      <c r="H30" s="160"/>
      <c r="I30" s="160"/>
      <c r="J30" s="160"/>
      <c r="K30" s="160"/>
      <c r="L30" s="160"/>
      <c r="M30" s="160"/>
    </row>
    <row r="31" spans="1:13" s="134" customFormat="1" ht="14.5">
      <c r="A31" s="423" t="s">
        <v>108</v>
      </c>
      <c r="B31" s="624">
        <v>0</v>
      </c>
      <c r="C31" s="160"/>
      <c r="D31" s="160"/>
      <c r="E31" s="160"/>
      <c r="F31" s="160"/>
      <c r="G31" s="160"/>
      <c r="H31" s="160"/>
      <c r="I31" s="160"/>
      <c r="J31" s="160"/>
      <c r="K31" s="160"/>
      <c r="L31" s="160"/>
      <c r="M31" s="160"/>
    </row>
    <row r="32" spans="1:13" s="88" customFormat="1" ht="14.5">
      <c r="A32" s="419" t="s">
        <v>18</v>
      </c>
      <c r="B32" s="625">
        <v>1465</v>
      </c>
      <c r="C32" s="160"/>
      <c r="D32" s="160"/>
      <c r="E32" s="160"/>
      <c r="F32" s="160"/>
      <c r="G32" s="160"/>
      <c r="H32" s="160"/>
      <c r="I32" s="160"/>
      <c r="J32" s="160"/>
      <c r="K32" s="160"/>
      <c r="L32" s="160"/>
      <c r="M32" s="160"/>
    </row>
    <row r="33" spans="1:13" s="88" customFormat="1" ht="14.5">
      <c r="A33" s="423" t="s">
        <v>14</v>
      </c>
      <c r="B33" s="624">
        <v>874</v>
      </c>
      <c r="C33" s="160"/>
      <c r="D33" s="160"/>
      <c r="E33" s="160"/>
      <c r="F33" s="160"/>
      <c r="G33" s="160"/>
      <c r="H33" s="160"/>
      <c r="I33" s="160"/>
      <c r="J33" s="160"/>
      <c r="K33" s="160"/>
      <c r="L33" s="160"/>
      <c r="M33" s="160"/>
    </row>
    <row r="34" spans="1:13" s="88" customFormat="1" ht="14.5">
      <c r="A34" s="419" t="s">
        <v>13</v>
      </c>
      <c r="B34" s="625">
        <v>247</v>
      </c>
      <c r="C34" s="160"/>
      <c r="D34" s="160"/>
      <c r="E34" s="160"/>
      <c r="F34" s="160"/>
      <c r="G34" s="160"/>
      <c r="H34" s="160"/>
      <c r="I34" s="160"/>
      <c r="J34" s="160"/>
      <c r="K34" s="160"/>
      <c r="L34" s="160"/>
      <c r="M34" s="160"/>
    </row>
    <row r="35" spans="1:13" s="88" customFormat="1" ht="14.5">
      <c r="A35" s="423" t="s">
        <v>12</v>
      </c>
      <c r="B35" s="624">
        <v>580</v>
      </c>
      <c r="C35" s="160"/>
      <c r="D35" s="160"/>
      <c r="E35" s="160"/>
      <c r="F35" s="160"/>
      <c r="G35" s="160"/>
      <c r="H35" s="160"/>
      <c r="I35" s="160"/>
      <c r="J35" s="160"/>
      <c r="K35" s="160"/>
      <c r="L35" s="160"/>
      <c r="M35" s="160"/>
    </row>
    <row r="36" spans="1:13" s="88" customFormat="1" ht="14.5">
      <c r="A36" s="586" t="s">
        <v>11</v>
      </c>
      <c r="B36" s="625">
        <v>1518</v>
      </c>
      <c r="C36" s="160"/>
      <c r="D36" s="160"/>
      <c r="E36" s="160"/>
      <c r="F36" s="160"/>
      <c r="G36" s="160"/>
      <c r="H36" s="160"/>
      <c r="I36" s="160"/>
      <c r="J36" s="160"/>
      <c r="K36" s="160"/>
      <c r="L36" s="160"/>
      <c r="M36" s="160"/>
    </row>
    <row r="37" spans="1:13" s="88" customFormat="1" ht="14.5">
      <c r="A37" s="423" t="s">
        <v>10</v>
      </c>
      <c r="B37" s="624">
        <v>917</v>
      </c>
      <c r="C37" s="160"/>
      <c r="D37" s="160"/>
      <c r="E37" s="160"/>
      <c r="F37" s="160"/>
      <c r="G37" s="160"/>
      <c r="H37" s="160"/>
      <c r="I37" s="160"/>
      <c r="J37" s="160"/>
      <c r="K37" s="160"/>
      <c r="L37" s="160"/>
      <c r="M37" s="160"/>
    </row>
    <row r="38" spans="1:13" s="88" customFormat="1" ht="14.5">
      <c r="A38" s="586" t="s">
        <v>9</v>
      </c>
      <c r="B38" s="625">
        <v>4509</v>
      </c>
      <c r="C38" s="160"/>
      <c r="D38" s="160"/>
      <c r="E38" s="160"/>
      <c r="F38" s="160"/>
      <c r="G38" s="160"/>
      <c r="H38" s="160"/>
      <c r="I38" s="160"/>
      <c r="J38" s="160"/>
      <c r="K38" s="160"/>
      <c r="L38" s="160"/>
      <c r="M38" s="160"/>
    </row>
    <row r="39" spans="1:13" s="88" customFormat="1" ht="14.5">
      <c r="A39" s="423" t="s">
        <v>8</v>
      </c>
      <c r="B39" s="624">
        <v>1181</v>
      </c>
      <c r="C39" s="160"/>
      <c r="D39" s="160"/>
      <c r="E39" s="160"/>
      <c r="F39" s="160"/>
      <c r="G39" s="160"/>
      <c r="H39" s="160"/>
      <c r="I39" s="160"/>
      <c r="J39" s="160"/>
      <c r="K39" s="160"/>
      <c r="L39" s="160"/>
      <c r="M39" s="160"/>
    </row>
    <row r="40" spans="1:13" s="88" customFormat="1" ht="14.5">
      <c r="A40" s="419" t="s">
        <v>7</v>
      </c>
      <c r="B40" s="625">
        <v>1123</v>
      </c>
      <c r="C40" s="160"/>
      <c r="D40" s="160"/>
      <c r="E40" s="160"/>
      <c r="F40" s="160"/>
      <c r="G40" s="160"/>
      <c r="H40" s="160"/>
      <c r="I40" s="160"/>
      <c r="J40" s="160"/>
      <c r="K40" s="160"/>
      <c r="L40" s="160"/>
      <c r="M40" s="160"/>
    </row>
    <row r="41" spans="1:13" s="88" customFormat="1" ht="14.5">
      <c r="A41" s="587" t="s">
        <v>5</v>
      </c>
      <c r="B41" s="626">
        <v>1977</v>
      </c>
      <c r="C41" s="160"/>
      <c r="D41" s="160"/>
      <c r="E41" s="160"/>
      <c r="F41" s="160"/>
      <c r="G41" s="160"/>
      <c r="H41" s="160"/>
      <c r="I41" s="160"/>
      <c r="J41" s="160"/>
      <c r="K41" s="160"/>
      <c r="L41" s="160"/>
      <c r="M41" s="160"/>
    </row>
    <row r="42" spans="1:13" s="88" customFormat="1" ht="14.5">
      <c r="A42" s="419" t="s">
        <v>4</v>
      </c>
      <c r="B42" s="625">
        <v>597</v>
      </c>
      <c r="C42" s="160"/>
      <c r="D42" s="160"/>
      <c r="E42" s="160"/>
      <c r="F42" s="160"/>
      <c r="G42" s="160"/>
      <c r="H42" s="160"/>
      <c r="I42" s="160"/>
      <c r="J42" s="160"/>
      <c r="K42" s="160"/>
      <c r="L42" s="160"/>
      <c r="M42" s="160"/>
    </row>
    <row r="43" spans="1:13" s="88" customFormat="1" ht="14.5">
      <c r="A43" s="588" t="s">
        <v>3</v>
      </c>
      <c r="B43" s="626">
        <v>981</v>
      </c>
      <c r="C43" s="160"/>
      <c r="D43" s="160"/>
      <c r="E43" s="160"/>
      <c r="F43" s="160"/>
      <c r="G43" s="160"/>
      <c r="H43" s="160"/>
      <c r="I43" s="160"/>
      <c r="J43" s="160"/>
      <c r="K43" s="160"/>
      <c r="L43" s="160"/>
      <c r="M43" s="160"/>
    </row>
    <row r="44" spans="1:13" s="88" customFormat="1" ht="15" thickBot="1">
      <c r="A44" s="419" t="s">
        <v>2</v>
      </c>
      <c r="B44" s="625">
        <v>773</v>
      </c>
      <c r="C44" s="160"/>
      <c r="D44" s="160"/>
      <c r="E44" s="160"/>
      <c r="F44" s="160"/>
      <c r="G44" s="160"/>
      <c r="H44" s="160"/>
      <c r="I44" s="160"/>
      <c r="J44" s="160"/>
      <c r="K44" s="160"/>
      <c r="L44" s="160"/>
      <c r="M44" s="160"/>
    </row>
    <row r="45" spans="1:13" s="88" customFormat="1" ht="14.5">
      <c r="A45" s="455" t="s">
        <v>17</v>
      </c>
      <c r="B45" s="448">
        <f>SUM(B34:B35,B36,B38,B39,B40,B43)</f>
        <v>10139</v>
      </c>
      <c r="C45" s="160"/>
      <c r="D45" s="160"/>
      <c r="E45" s="160"/>
      <c r="F45" s="160"/>
      <c r="G45" s="160"/>
      <c r="H45" s="160"/>
      <c r="I45" s="160"/>
      <c r="J45" s="160"/>
      <c r="K45" s="160"/>
      <c r="L45" s="160"/>
      <c r="M45" s="160"/>
    </row>
    <row r="46" spans="1:13" s="88" customFormat="1" ht="14.5">
      <c r="A46" s="456" t="s">
        <v>19</v>
      </c>
      <c r="B46" s="449">
        <f>SUM(B32:B33,B37,B41:B42,B44)</f>
        <v>6603</v>
      </c>
      <c r="C46" s="160"/>
      <c r="D46" s="160"/>
      <c r="E46" s="160"/>
      <c r="F46" s="160"/>
      <c r="G46" s="160"/>
      <c r="H46" s="160"/>
      <c r="I46" s="160"/>
      <c r="J46" s="160"/>
      <c r="K46" s="160"/>
      <c r="L46" s="160"/>
      <c r="M46" s="160"/>
    </row>
    <row r="47" spans="1:13" s="88" customFormat="1" ht="15" thickBot="1">
      <c r="A47" s="457" t="s">
        <v>20</v>
      </c>
      <c r="B47" s="450">
        <f>SUM(B45:B46)</f>
        <v>16742</v>
      </c>
      <c r="C47" s="160"/>
      <c r="D47" s="160"/>
      <c r="E47" s="160"/>
      <c r="F47" s="160"/>
      <c r="G47" s="160"/>
      <c r="H47" s="160"/>
      <c r="I47" s="160"/>
      <c r="J47" s="160"/>
      <c r="K47" s="160"/>
      <c r="L47" s="160"/>
      <c r="M47" s="160"/>
    </row>
    <row r="48" spans="1:13" s="88" customFormat="1" ht="51" customHeight="1">
      <c r="A48" s="889" t="s">
        <v>227</v>
      </c>
      <c r="B48" s="896"/>
      <c r="C48" s="160"/>
      <c r="D48" s="160"/>
      <c r="E48" s="160"/>
      <c r="F48" s="160"/>
      <c r="G48" s="160"/>
      <c r="H48" s="160"/>
      <c r="I48" s="160"/>
      <c r="J48" s="160"/>
      <c r="K48" s="160"/>
      <c r="L48" s="160"/>
      <c r="M48" s="160"/>
    </row>
    <row r="49" spans="1:13" s="88" customFormat="1" ht="33" customHeight="1">
      <c r="A49" s="819" t="s">
        <v>228</v>
      </c>
      <c r="B49" s="819"/>
      <c r="C49" s="160"/>
      <c r="D49" s="160"/>
      <c r="E49" s="160"/>
      <c r="F49" s="160"/>
      <c r="G49" s="160"/>
      <c r="H49" s="160"/>
      <c r="I49" s="160"/>
      <c r="J49" s="160"/>
      <c r="K49" s="160"/>
      <c r="L49" s="160"/>
      <c r="M49" s="160"/>
    </row>
    <row r="50" spans="1:13" s="88" customFormat="1" ht="33" customHeight="1">
      <c r="A50" s="889" t="s">
        <v>99</v>
      </c>
      <c r="B50" s="889"/>
      <c r="C50" s="160"/>
      <c r="D50" s="160"/>
      <c r="E50" s="160"/>
      <c r="F50" s="160"/>
      <c r="G50" s="160"/>
      <c r="H50" s="160"/>
      <c r="I50" s="160"/>
      <c r="J50" s="160"/>
      <c r="K50" s="160"/>
      <c r="L50" s="160"/>
      <c r="M50" s="160"/>
    </row>
    <row r="51" spans="1:13" s="88" customFormat="1" ht="14.5">
      <c r="A51" s="160"/>
      <c r="B51" s="160"/>
      <c r="C51" s="160"/>
      <c r="D51" s="160"/>
      <c r="E51" s="160"/>
      <c r="F51" s="160"/>
      <c r="G51" s="160"/>
      <c r="H51" s="160"/>
      <c r="I51" s="160"/>
      <c r="J51" s="160"/>
      <c r="K51" s="160"/>
      <c r="L51" s="160"/>
      <c r="M51" s="160"/>
    </row>
    <row r="52" spans="1:13" ht="23.5">
      <c r="A52" s="795">
        <v>2020</v>
      </c>
      <c r="B52" s="795"/>
      <c r="C52" s="160"/>
      <c r="D52" s="160"/>
      <c r="E52" s="160"/>
      <c r="F52" s="160"/>
      <c r="G52" s="160"/>
      <c r="H52" s="160"/>
      <c r="I52" s="160"/>
      <c r="J52" s="160"/>
      <c r="K52" s="160"/>
      <c r="L52" s="160"/>
      <c r="M52" s="160"/>
    </row>
    <row r="53" spans="1:13" s="84" customFormat="1" ht="14.25" customHeight="1">
      <c r="A53" s="165"/>
      <c r="B53" s="271"/>
      <c r="C53" s="160"/>
      <c r="D53" s="160"/>
      <c r="E53" s="160"/>
      <c r="F53" s="160"/>
      <c r="G53" s="160"/>
      <c r="H53" s="160"/>
      <c r="I53" s="160"/>
      <c r="J53" s="160"/>
      <c r="K53" s="160"/>
      <c r="L53" s="160"/>
      <c r="M53" s="160"/>
    </row>
    <row r="54" spans="1:13" ht="33" customHeight="1">
      <c r="A54" s="890" t="s">
        <v>336</v>
      </c>
      <c r="B54" s="890"/>
      <c r="C54" s="160"/>
      <c r="D54" s="160"/>
      <c r="E54" s="160"/>
      <c r="F54" s="160"/>
      <c r="G54" s="160"/>
      <c r="H54" s="160"/>
      <c r="I54" s="160"/>
      <c r="J54" s="160"/>
      <c r="K54" s="160"/>
      <c r="L54" s="160"/>
      <c r="M54" s="160"/>
    </row>
    <row r="55" spans="1:13" ht="45.75" customHeight="1">
      <c r="A55" s="865" t="s">
        <v>21</v>
      </c>
      <c r="B55" s="442" t="s">
        <v>334</v>
      </c>
      <c r="C55" s="160"/>
      <c r="D55" s="160"/>
      <c r="E55" s="160"/>
      <c r="F55" s="160"/>
      <c r="G55" s="160"/>
      <c r="H55" s="160"/>
      <c r="I55" s="160"/>
      <c r="J55" s="160"/>
      <c r="K55" s="160"/>
      <c r="L55" s="160"/>
      <c r="M55" s="160"/>
    </row>
    <row r="56" spans="1:13" ht="15" thickBot="1">
      <c r="A56" s="886"/>
      <c r="B56" s="443" t="s">
        <v>0</v>
      </c>
      <c r="C56" s="160"/>
      <c r="D56" s="160"/>
      <c r="E56" s="160"/>
      <c r="F56" s="160"/>
      <c r="G56" s="160"/>
      <c r="H56" s="160"/>
      <c r="I56" s="160"/>
      <c r="J56" s="160"/>
      <c r="K56" s="160"/>
      <c r="L56" s="160"/>
      <c r="M56" s="160"/>
    </row>
    <row r="57" spans="1:13" ht="14.5">
      <c r="A57" s="453" t="s">
        <v>18</v>
      </c>
      <c r="B57" s="444">
        <v>2502</v>
      </c>
      <c r="C57" s="160"/>
      <c r="D57" s="160"/>
      <c r="E57" s="160"/>
      <c r="F57" s="160"/>
      <c r="G57" s="160"/>
      <c r="H57" s="160"/>
      <c r="I57" s="160"/>
      <c r="J57" s="160"/>
      <c r="K57" s="160"/>
      <c r="L57" s="160"/>
      <c r="M57" s="160"/>
    </row>
    <row r="58" spans="1:13" ht="14.5">
      <c r="A58" s="452" t="s">
        <v>14</v>
      </c>
      <c r="B58" s="445">
        <v>1196</v>
      </c>
      <c r="C58" s="160"/>
      <c r="D58" s="160"/>
      <c r="E58" s="160"/>
      <c r="F58" s="160"/>
      <c r="G58" s="160"/>
      <c r="H58" s="160"/>
      <c r="I58" s="160"/>
      <c r="J58" s="160"/>
      <c r="K58" s="160"/>
      <c r="L58" s="160"/>
      <c r="M58" s="160"/>
    </row>
    <row r="59" spans="1:13" ht="14.5">
      <c r="A59" s="453" t="s">
        <v>13</v>
      </c>
      <c r="B59" s="444">
        <v>227</v>
      </c>
      <c r="C59" s="160"/>
      <c r="D59" s="160"/>
      <c r="E59" s="160"/>
      <c r="F59" s="160"/>
      <c r="G59" s="160"/>
      <c r="H59" s="160"/>
      <c r="I59" s="160"/>
      <c r="J59" s="160"/>
      <c r="K59" s="160"/>
      <c r="L59" s="160"/>
      <c r="M59" s="160"/>
    </row>
    <row r="60" spans="1:13" ht="14.5">
      <c r="A60" s="452" t="s">
        <v>12</v>
      </c>
      <c r="B60" s="445">
        <v>1194</v>
      </c>
      <c r="C60" s="160"/>
      <c r="D60" s="160"/>
      <c r="E60" s="160"/>
      <c r="F60" s="160"/>
      <c r="G60" s="160"/>
      <c r="H60" s="160"/>
      <c r="I60" s="160"/>
      <c r="J60" s="160"/>
      <c r="K60" s="160"/>
      <c r="L60" s="160"/>
      <c r="M60" s="160"/>
    </row>
    <row r="61" spans="1:13" ht="14.5">
      <c r="A61" s="453" t="s">
        <v>11</v>
      </c>
      <c r="B61" s="444">
        <v>1947</v>
      </c>
      <c r="C61" s="160"/>
      <c r="D61" s="160"/>
      <c r="E61" s="160"/>
      <c r="F61" s="160"/>
      <c r="G61" s="160"/>
      <c r="H61" s="160"/>
      <c r="I61" s="160"/>
      <c r="J61" s="160"/>
      <c r="K61" s="160"/>
      <c r="L61" s="160"/>
      <c r="M61" s="160"/>
    </row>
    <row r="62" spans="1:13" ht="14.5">
      <c r="A62" s="454" t="s">
        <v>10</v>
      </c>
      <c r="B62" s="445">
        <v>694</v>
      </c>
      <c r="C62" s="160"/>
      <c r="D62" s="160"/>
      <c r="E62" s="160"/>
      <c r="F62" s="160"/>
      <c r="G62" s="160"/>
      <c r="H62" s="160"/>
      <c r="I62" s="160"/>
      <c r="J62" s="160"/>
      <c r="K62" s="160"/>
      <c r="L62" s="160"/>
      <c r="M62" s="160"/>
    </row>
    <row r="63" spans="1:13" ht="14.5">
      <c r="A63" s="453" t="s">
        <v>9</v>
      </c>
      <c r="B63" s="444">
        <v>3966</v>
      </c>
      <c r="C63" s="160"/>
      <c r="D63" s="160"/>
      <c r="E63" s="160"/>
      <c r="F63" s="160"/>
      <c r="G63" s="160"/>
      <c r="H63" s="160"/>
      <c r="I63" s="160"/>
      <c r="J63" s="160"/>
      <c r="K63" s="160"/>
      <c r="L63" s="160"/>
      <c r="M63" s="160"/>
    </row>
    <row r="64" spans="1:13" ht="14.5">
      <c r="A64" s="454" t="s">
        <v>8</v>
      </c>
      <c r="B64" s="445">
        <v>2874</v>
      </c>
      <c r="C64" s="160"/>
      <c r="D64" s="160"/>
      <c r="E64" s="160"/>
      <c r="F64" s="160"/>
      <c r="G64" s="160"/>
      <c r="H64" s="160"/>
      <c r="I64" s="160"/>
      <c r="J64" s="160"/>
      <c r="K64" s="160"/>
      <c r="L64" s="160"/>
      <c r="M64" s="160"/>
    </row>
    <row r="65" spans="1:13" ht="14.5">
      <c r="A65" s="453" t="s">
        <v>7</v>
      </c>
      <c r="B65" s="444">
        <v>1637</v>
      </c>
      <c r="C65" s="160"/>
      <c r="D65" s="160"/>
      <c r="E65" s="160"/>
      <c r="F65" s="160"/>
      <c r="G65" s="160"/>
      <c r="H65" s="160"/>
      <c r="I65" s="160"/>
      <c r="J65" s="160"/>
      <c r="K65" s="160"/>
      <c r="L65" s="160"/>
      <c r="M65" s="160"/>
    </row>
    <row r="66" spans="1:13" ht="14.5">
      <c r="A66" s="452" t="s">
        <v>5</v>
      </c>
      <c r="B66" s="445">
        <v>2103</v>
      </c>
      <c r="C66" s="160"/>
      <c r="D66" s="160"/>
      <c r="E66" s="160"/>
      <c r="F66" s="160"/>
      <c r="G66" s="160"/>
      <c r="H66" s="160"/>
      <c r="I66" s="160"/>
      <c r="J66" s="160"/>
      <c r="K66" s="160"/>
      <c r="L66" s="160"/>
      <c r="M66" s="160"/>
    </row>
    <row r="67" spans="1:13" ht="14.5">
      <c r="A67" s="636" t="s">
        <v>4</v>
      </c>
      <c r="B67" s="620">
        <v>783</v>
      </c>
      <c r="C67" s="160"/>
      <c r="D67" s="160"/>
      <c r="E67" s="160"/>
      <c r="F67" s="160"/>
      <c r="G67" s="160"/>
      <c r="H67" s="160"/>
      <c r="I67" s="160"/>
      <c r="J67" s="160"/>
      <c r="K67" s="160"/>
      <c r="L67" s="160"/>
      <c r="M67" s="160"/>
    </row>
    <row r="68" spans="1:13" ht="14.5">
      <c r="A68" s="452" t="s">
        <v>3</v>
      </c>
      <c r="B68" s="445">
        <v>1325</v>
      </c>
      <c r="C68" s="160"/>
      <c r="D68" s="160"/>
      <c r="E68" s="160"/>
      <c r="F68" s="160"/>
      <c r="G68" s="160"/>
      <c r="H68" s="160"/>
      <c r="I68" s="160"/>
      <c r="J68" s="160"/>
      <c r="K68" s="160"/>
      <c r="L68" s="160"/>
      <c r="M68" s="160"/>
    </row>
    <row r="69" spans="1:13" ht="15" thickBot="1">
      <c r="A69" s="637" t="s">
        <v>2</v>
      </c>
      <c r="B69" s="635">
        <v>930</v>
      </c>
      <c r="C69" s="160"/>
      <c r="D69" s="160"/>
      <c r="E69" s="160"/>
      <c r="F69" s="160"/>
      <c r="G69" s="160"/>
      <c r="H69" s="160"/>
      <c r="I69" s="160"/>
      <c r="J69" s="160"/>
      <c r="K69" s="160"/>
      <c r="L69" s="160"/>
      <c r="M69" s="160"/>
    </row>
    <row r="70" spans="1:13" ht="14.5">
      <c r="A70" s="455" t="s">
        <v>17</v>
      </c>
      <c r="B70" s="448">
        <f>SUM(B59:B60,B61,B63,B64,B65,B68)</f>
        <v>13170</v>
      </c>
      <c r="C70" s="160"/>
      <c r="D70" s="160"/>
      <c r="E70" s="160"/>
      <c r="F70" s="160"/>
      <c r="G70" s="160"/>
      <c r="H70" s="160"/>
      <c r="I70" s="160"/>
      <c r="J70" s="160"/>
      <c r="K70" s="160"/>
      <c r="L70" s="160"/>
      <c r="M70" s="160"/>
    </row>
    <row r="71" spans="1:13" ht="14.5">
      <c r="A71" s="456" t="s">
        <v>19</v>
      </c>
      <c r="B71" s="449">
        <f>SUM(B57:B58,B62,B66:B67,B69)</f>
        <v>8208</v>
      </c>
      <c r="C71" s="160"/>
      <c r="D71" s="160"/>
      <c r="E71" s="160"/>
      <c r="F71" s="160"/>
      <c r="G71" s="160"/>
      <c r="H71" s="160"/>
      <c r="I71" s="160"/>
      <c r="J71" s="160"/>
      <c r="K71" s="160"/>
      <c r="L71" s="160"/>
      <c r="M71" s="160"/>
    </row>
    <row r="72" spans="1:13" ht="15" thickBot="1">
      <c r="A72" s="457" t="s">
        <v>20</v>
      </c>
      <c r="B72" s="450">
        <f>SUM(B70:B71)</f>
        <v>21378</v>
      </c>
      <c r="C72" s="160"/>
      <c r="D72" s="160"/>
      <c r="E72" s="160"/>
      <c r="F72" s="160"/>
      <c r="G72" s="160"/>
      <c r="H72" s="160"/>
      <c r="I72" s="160"/>
      <c r="J72" s="160"/>
      <c r="K72" s="160"/>
      <c r="L72" s="160"/>
      <c r="M72" s="160"/>
    </row>
    <row r="73" spans="1:13" ht="51" customHeight="1">
      <c r="A73" s="889" t="s">
        <v>429</v>
      </c>
      <c r="B73" s="896"/>
      <c r="C73" s="276"/>
      <c r="D73" s="276"/>
      <c r="E73" s="276"/>
      <c r="F73" s="160"/>
      <c r="G73" s="160"/>
      <c r="H73" s="160"/>
      <c r="I73" s="160"/>
      <c r="J73" s="160"/>
      <c r="K73" s="160"/>
      <c r="L73" s="160"/>
      <c r="M73" s="160"/>
    </row>
    <row r="74" spans="1:13" ht="33" customHeight="1">
      <c r="A74" s="819" t="s">
        <v>228</v>
      </c>
      <c r="B74" s="819"/>
      <c r="C74" s="160"/>
      <c r="D74" s="160"/>
      <c r="E74" s="160"/>
      <c r="F74" s="160"/>
      <c r="G74" s="160"/>
      <c r="H74" s="160"/>
      <c r="I74" s="160"/>
      <c r="J74" s="160"/>
      <c r="K74" s="160"/>
      <c r="L74" s="160"/>
      <c r="M74" s="160"/>
    </row>
    <row r="75" spans="1:13" s="81" customFormat="1" ht="33" customHeight="1">
      <c r="A75" s="889" t="s">
        <v>77</v>
      </c>
      <c r="B75" s="889"/>
      <c r="C75" s="160"/>
      <c r="D75" s="160"/>
      <c r="E75" s="160"/>
      <c r="F75" s="160"/>
      <c r="G75" s="160"/>
      <c r="H75" s="160"/>
      <c r="I75" s="160"/>
      <c r="J75" s="160"/>
      <c r="K75" s="160"/>
      <c r="L75" s="160"/>
      <c r="M75" s="160"/>
    </row>
    <row r="76" spans="1:13" s="81" customFormat="1" ht="14.5">
      <c r="A76" s="272"/>
      <c r="B76" s="272"/>
      <c r="C76" s="160"/>
      <c r="D76" s="160"/>
      <c r="E76" s="160"/>
      <c r="F76" s="160"/>
      <c r="G76" s="160"/>
      <c r="H76" s="160"/>
      <c r="I76" s="160"/>
      <c r="J76" s="160"/>
      <c r="K76" s="160"/>
      <c r="L76" s="160"/>
      <c r="M76" s="160"/>
    </row>
    <row r="77" spans="1:13" s="81" customFormat="1" ht="53.15" customHeight="1">
      <c r="A77" s="890" t="s">
        <v>337</v>
      </c>
      <c r="B77" s="890"/>
      <c r="C77" s="160"/>
      <c r="D77" s="160"/>
      <c r="E77" s="160"/>
      <c r="F77" s="160"/>
      <c r="G77" s="160"/>
      <c r="H77" s="160"/>
      <c r="I77" s="160"/>
      <c r="J77" s="160"/>
      <c r="K77" s="160"/>
      <c r="L77" s="160"/>
      <c r="M77" s="160"/>
    </row>
    <row r="78" spans="1:13" s="81" customFormat="1" ht="32.65" customHeight="1">
      <c r="A78" s="865" t="s">
        <v>21</v>
      </c>
      <c r="B78" s="442" t="s">
        <v>24</v>
      </c>
      <c r="C78" s="160"/>
      <c r="D78" s="160"/>
      <c r="E78" s="160"/>
      <c r="F78" s="160"/>
      <c r="G78" s="160"/>
      <c r="H78" s="160"/>
      <c r="I78" s="160"/>
      <c r="J78" s="160"/>
      <c r="K78" s="160"/>
      <c r="L78" s="160"/>
      <c r="M78" s="160"/>
    </row>
    <row r="79" spans="1:13" s="81" customFormat="1" ht="14.15" customHeight="1" thickBot="1">
      <c r="A79" s="886"/>
      <c r="B79" s="443" t="s">
        <v>0</v>
      </c>
      <c r="C79" s="160"/>
      <c r="D79" s="160"/>
      <c r="E79" s="160"/>
      <c r="F79" s="160"/>
      <c r="G79" s="160"/>
      <c r="H79" s="160"/>
      <c r="I79" s="160"/>
      <c r="J79" s="160"/>
      <c r="K79" s="160"/>
      <c r="L79" s="160"/>
      <c r="M79" s="160"/>
    </row>
    <row r="80" spans="1:13" s="81" customFormat="1" ht="14.15" customHeight="1">
      <c r="A80" s="453" t="s">
        <v>18</v>
      </c>
      <c r="B80" s="609">
        <v>1381</v>
      </c>
      <c r="C80" s="160"/>
      <c r="D80" s="160"/>
      <c r="E80" s="160"/>
      <c r="F80" s="160"/>
      <c r="G80" s="160"/>
      <c r="H80" s="160"/>
      <c r="I80" s="160"/>
      <c r="J80" s="160"/>
      <c r="K80" s="160"/>
      <c r="L80" s="160"/>
      <c r="M80" s="160"/>
    </row>
    <row r="81" spans="1:13" s="81" customFormat="1" ht="14.15" customHeight="1">
      <c r="A81" s="452" t="s">
        <v>14</v>
      </c>
      <c r="B81" s="610">
        <v>860</v>
      </c>
      <c r="C81" s="160"/>
      <c r="D81" s="160"/>
      <c r="E81" s="160"/>
      <c r="F81" s="160"/>
      <c r="G81" s="160"/>
      <c r="H81" s="160"/>
      <c r="I81" s="160"/>
      <c r="J81" s="160"/>
      <c r="K81" s="160"/>
      <c r="L81" s="160"/>
      <c r="M81" s="160"/>
    </row>
    <row r="82" spans="1:13" s="81" customFormat="1" ht="14.15" customHeight="1">
      <c r="A82" s="453" t="s">
        <v>13</v>
      </c>
      <c r="B82" s="609">
        <v>160</v>
      </c>
      <c r="C82" s="160"/>
      <c r="D82" s="160"/>
      <c r="E82" s="160"/>
      <c r="F82" s="160"/>
      <c r="G82" s="160"/>
      <c r="H82" s="160"/>
      <c r="I82" s="160"/>
      <c r="J82" s="160"/>
      <c r="K82" s="160"/>
      <c r="L82" s="160"/>
      <c r="M82" s="160"/>
    </row>
    <row r="83" spans="1:13" s="81" customFormat="1" ht="14.15" customHeight="1">
      <c r="A83" s="452" t="s">
        <v>12</v>
      </c>
      <c r="B83" s="610">
        <v>416</v>
      </c>
      <c r="C83" s="160"/>
      <c r="D83" s="160"/>
      <c r="E83" s="160"/>
      <c r="F83" s="160"/>
      <c r="G83" s="160"/>
      <c r="H83" s="160"/>
      <c r="I83" s="160"/>
      <c r="J83" s="160"/>
      <c r="K83" s="160"/>
      <c r="L83" s="160"/>
      <c r="M83" s="160"/>
    </row>
    <row r="84" spans="1:13" s="81" customFormat="1" ht="14.15" customHeight="1">
      <c r="A84" s="453" t="s">
        <v>11</v>
      </c>
      <c r="B84" s="609">
        <v>1484</v>
      </c>
      <c r="C84" s="160"/>
      <c r="D84" s="160"/>
      <c r="E84" s="160"/>
      <c r="F84" s="160"/>
      <c r="G84" s="160"/>
      <c r="H84" s="160"/>
      <c r="I84" s="160"/>
      <c r="J84" s="160"/>
      <c r="K84" s="160"/>
      <c r="L84" s="160"/>
      <c r="M84" s="160"/>
    </row>
    <row r="85" spans="1:13" s="81" customFormat="1" ht="14.5">
      <c r="A85" s="454" t="s">
        <v>10</v>
      </c>
      <c r="B85" s="610">
        <v>808</v>
      </c>
      <c r="C85" s="160"/>
      <c r="D85" s="160"/>
      <c r="E85" s="160"/>
      <c r="F85" s="160"/>
      <c r="G85" s="160"/>
      <c r="H85" s="160"/>
      <c r="I85" s="160"/>
      <c r="J85" s="160"/>
      <c r="K85" s="160"/>
      <c r="L85" s="160"/>
      <c r="M85" s="160"/>
    </row>
    <row r="86" spans="1:13" s="81" customFormat="1" ht="14.65" customHeight="1">
      <c r="A86" s="453" t="s">
        <v>9</v>
      </c>
      <c r="B86" s="609">
        <v>3936</v>
      </c>
      <c r="C86" s="160"/>
      <c r="D86" s="160"/>
      <c r="E86" s="160"/>
      <c r="F86" s="160"/>
      <c r="G86" s="160"/>
      <c r="H86" s="160"/>
      <c r="I86" s="160"/>
      <c r="J86" s="160"/>
      <c r="K86" s="160"/>
      <c r="L86" s="160"/>
      <c r="M86" s="160"/>
    </row>
    <row r="87" spans="1:13" s="81" customFormat="1" ht="14.5">
      <c r="A87" s="454" t="s">
        <v>8</v>
      </c>
      <c r="B87" s="610">
        <v>1157</v>
      </c>
      <c r="C87" s="160"/>
      <c r="D87" s="160"/>
      <c r="E87" s="160"/>
      <c r="F87" s="160"/>
      <c r="G87" s="160"/>
      <c r="H87" s="160"/>
      <c r="I87" s="160"/>
      <c r="J87" s="160"/>
      <c r="K87" s="160"/>
      <c r="L87" s="160"/>
      <c r="M87" s="160"/>
    </row>
    <row r="88" spans="1:13" s="81" customFormat="1" ht="14.5">
      <c r="A88" s="453" t="s">
        <v>7</v>
      </c>
      <c r="B88" s="609">
        <v>1144</v>
      </c>
      <c r="C88" s="160"/>
      <c r="D88" s="160"/>
      <c r="E88" s="160"/>
      <c r="F88" s="160"/>
      <c r="G88" s="160"/>
      <c r="H88" s="160"/>
      <c r="I88" s="160"/>
      <c r="J88" s="160"/>
      <c r="K88" s="160"/>
      <c r="L88" s="160"/>
      <c r="M88" s="160"/>
    </row>
    <row r="89" spans="1:13" s="81" customFormat="1" ht="14.5">
      <c r="A89" s="452" t="s">
        <v>5</v>
      </c>
      <c r="B89" s="610">
        <v>1981</v>
      </c>
      <c r="C89" s="160"/>
      <c r="D89" s="160"/>
      <c r="E89" s="160"/>
      <c r="F89" s="160"/>
      <c r="G89" s="160"/>
      <c r="H89" s="160"/>
      <c r="I89" s="160"/>
      <c r="J89" s="160"/>
      <c r="K89" s="160"/>
      <c r="L89" s="160"/>
      <c r="M89" s="160"/>
    </row>
    <row r="90" spans="1:13" s="81" customFormat="1" ht="14.5">
      <c r="A90" s="636" t="s">
        <v>4</v>
      </c>
      <c r="B90" s="611">
        <v>567</v>
      </c>
      <c r="C90" s="160"/>
      <c r="D90" s="160"/>
      <c r="E90" s="160"/>
      <c r="F90" s="160"/>
      <c r="G90" s="160"/>
      <c r="H90" s="160"/>
      <c r="I90" s="160"/>
      <c r="J90" s="160"/>
      <c r="K90" s="160"/>
      <c r="L90" s="160"/>
      <c r="M90" s="160"/>
    </row>
    <row r="91" spans="1:13" s="81" customFormat="1" ht="14.5">
      <c r="A91" s="452" t="s">
        <v>3</v>
      </c>
      <c r="B91" s="610">
        <v>1001</v>
      </c>
      <c r="C91" s="160"/>
      <c r="D91" s="160"/>
      <c r="E91" s="160"/>
      <c r="F91" s="160"/>
      <c r="G91" s="160"/>
      <c r="H91" s="160"/>
      <c r="I91" s="160"/>
      <c r="J91" s="160"/>
      <c r="K91" s="160"/>
      <c r="L91" s="160"/>
      <c r="M91" s="160"/>
    </row>
    <row r="92" spans="1:13" s="81" customFormat="1" ht="15" thickBot="1">
      <c r="A92" s="638" t="s">
        <v>2</v>
      </c>
      <c r="B92" s="611">
        <v>775</v>
      </c>
      <c r="C92" s="160"/>
      <c r="D92" s="160"/>
      <c r="E92" s="160"/>
      <c r="F92" s="160"/>
      <c r="G92" s="160"/>
      <c r="H92" s="160"/>
      <c r="I92" s="160"/>
      <c r="J92" s="160"/>
      <c r="K92" s="160"/>
      <c r="L92" s="160"/>
      <c r="M92" s="160"/>
    </row>
    <row r="93" spans="1:13" s="81" customFormat="1" ht="14.5">
      <c r="A93" s="455" t="s">
        <v>17</v>
      </c>
      <c r="B93" s="448">
        <f>SUM(B82:B83,B84,B86,B87,B88,B91)</f>
        <v>9298</v>
      </c>
      <c r="C93" s="160"/>
      <c r="D93" s="160"/>
      <c r="E93" s="160"/>
      <c r="F93" s="160"/>
      <c r="G93" s="160"/>
      <c r="H93" s="160"/>
      <c r="I93" s="160"/>
      <c r="J93" s="160"/>
      <c r="K93" s="160"/>
      <c r="L93" s="160"/>
      <c r="M93" s="160"/>
    </row>
    <row r="94" spans="1:13" s="81" customFormat="1" ht="14.5">
      <c r="A94" s="456" t="s">
        <v>19</v>
      </c>
      <c r="B94" s="449">
        <f>SUM(B80:B81,B85,B89:B90,B92)</f>
        <v>6372</v>
      </c>
      <c r="C94" s="160"/>
      <c r="D94" s="160"/>
      <c r="E94" s="160"/>
      <c r="F94" s="160"/>
      <c r="G94" s="160"/>
      <c r="H94" s="160"/>
      <c r="I94" s="160"/>
      <c r="J94" s="160"/>
      <c r="K94" s="160"/>
      <c r="L94" s="160"/>
      <c r="M94" s="160"/>
    </row>
    <row r="95" spans="1:13" s="81" customFormat="1" ht="15" thickBot="1">
      <c r="A95" s="457" t="s">
        <v>20</v>
      </c>
      <c r="B95" s="450">
        <f>SUM(B93:B94)</f>
        <v>15670</v>
      </c>
      <c r="C95" s="275"/>
      <c r="D95" s="160"/>
      <c r="E95" s="160"/>
      <c r="F95" s="160"/>
      <c r="G95" s="160"/>
      <c r="H95" s="160"/>
      <c r="I95" s="160"/>
      <c r="J95" s="160"/>
      <c r="K95" s="160"/>
      <c r="L95" s="160"/>
      <c r="M95" s="160"/>
    </row>
    <row r="96" spans="1:13" s="81" customFormat="1" ht="48.75" customHeight="1">
      <c r="A96" s="889" t="s">
        <v>430</v>
      </c>
      <c r="B96" s="896"/>
      <c r="C96" s="160"/>
      <c r="D96" s="160"/>
      <c r="E96" s="160"/>
      <c r="F96" s="160"/>
      <c r="G96" s="160"/>
      <c r="H96" s="160"/>
      <c r="I96" s="160"/>
      <c r="J96" s="160"/>
      <c r="K96" s="160"/>
      <c r="L96" s="160"/>
      <c r="M96" s="160"/>
    </row>
    <row r="97" spans="1:13" ht="33.65" customHeight="1">
      <c r="A97" s="819" t="s">
        <v>228</v>
      </c>
      <c r="B97" s="819"/>
      <c r="C97" s="160"/>
      <c r="D97" s="160"/>
      <c r="E97" s="160"/>
      <c r="F97" s="160"/>
      <c r="G97" s="160"/>
      <c r="H97" s="160"/>
      <c r="I97" s="160"/>
      <c r="J97" s="160"/>
      <c r="K97" s="160"/>
      <c r="L97" s="160"/>
      <c r="M97" s="160"/>
    </row>
    <row r="98" spans="1:13" ht="33.65" customHeight="1">
      <c r="A98" s="889" t="s">
        <v>78</v>
      </c>
      <c r="B98" s="889"/>
      <c r="C98" s="160"/>
      <c r="D98" s="160"/>
      <c r="E98" s="160"/>
      <c r="F98" s="160"/>
      <c r="G98" s="160"/>
      <c r="H98" s="160"/>
      <c r="I98" s="160"/>
      <c r="J98" s="160"/>
      <c r="K98" s="160"/>
      <c r="L98" s="160"/>
      <c r="M98" s="160"/>
    </row>
    <row r="99" spans="1:13" s="81" customFormat="1" ht="14.5">
      <c r="A99" s="272"/>
      <c r="B99" s="272"/>
      <c r="C99" s="160"/>
      <c r="D99" s="160"/>
      <c r="E99" s="160"/>
      <c r="F99" s="160"/>
      <c r="G99" s="160"/>
      <c r="H99" s="160"/>
      <c r="I99" s="160"/>
      <c r="J99" s="160"/>
      <c r="K99" s="160"/>
      <c r="L99" s="160"/>
      <c r="M99" s="160"/>
    </row>
    <row r="100" spans="1:13" ht="23.5">
      <c r="A100" s="795">
        <v>2019</v>
      </c>
      <c r="B100" s="795"/>
      <c r="C100" s="160"/>
      <c r="D100" s="160"/>
      <c r="E100" s="160"/>
      <c r="F100" s="160"/>
      <c r="G100" s="160"/>
      <c r="H100" s="160"/>
      <c r="I100" s="160"/>
      <c r="J100" s="160"/>
      <c r="K100" s="160"/>
      <c r="L100" s="160"/>
      <c r="M100" s="160"/>
    </row>
    <row r="101" spans="1:13" ht="14.25" customHeight="1">
      <c r="A101" s="271"/>
      <c r="B101" s="271"/>
      <c r="C101" s="160"/>
      <c r="D101" s="160"/>
      <c r="E101" s="160"/>
      <c r="F101" s="160"/>
      <c r="G101" s="160"/>
      <c r="H101" s="160"/>
      <c r="I101" s="160"/>
      <c r="J101" s="160"/>
      <c r="K101" s="160"/>
      <c r="L101" s="160"/>
      <c r="M101" s="160"/>
    </row>
    <row r="102" spans="1:13" ht="48" customHeight="1">
      <c r="A102" s="885" t="s">
        <v>339</v>
      </c>
      <c r="B102" s="885"/>
      <c r="C102" s="160"/>
      <c r="D102" s="160"/>
      <c r="E102" s="160"/>
      <c r="F102" s="160"/>
      <c r="G102" s="160"/>
      <c r="H102" s="160"/>
      <c r="I102" s="160"/>
      <c r="J102" s="160"/>
      <c r="K102" s="160"/>
      <c r="L102" s="160"/>
      <c r="M102" s="160"/>
    </row>
    <row r="103" spans="1:13" ht="43.5">
      <c r="A103" s="865" t="s">
        <v>21</v>
      </c>
      <c r="B103" s="442" t="s">
        <v>334</v>
      </c>
      <c r="C103" s="160"/>
      <c r="D103" s="160"/>
      <c r="E103" s="160"/>
      <c r="F103" s="160"/>
      <c r="G103" s="160"/>
      <c r="H103" s="160"/>
      <c r="I103" s="160"/>
      <c r="J103" s="160"/>
      <c r="K103" s="160"/>
      <c r="L103" s="160"/>
      <c r="M103" s="160"/>
    </row>
    <row r="104" spans="1:13" ht="15" thickBot="1">
      <c r="A104" s="886"/>
      <c r="B104" s="443" t="s">
        <v>0</v>
      </c>
      <c r="C104" s="160"/>
      <c r="D104" s="160"/>
      <c r="E104" s="160"/>
      <c r="F104" s="160"/>
      <c r="G104" s="160"/>
      <c r="H104" s="160"/>
      <c r="I104" s="160"/>
      <c r="J104" s="160"/>
      <c r="K104" s="160"/>
      <c r="L104" s="160"/>
      <c r="M104" s="160"/>
    </row>
    <row r="105" spans="1:13" ht="14.5">
      <c r="A105" s="453" t="s">
        <v>18</v>
      </c>
      <c r="B105" s="444">
        <v>2194</v>
      </c>
      <c r="C105" s="160"/>
      <c r="D105" s="160"/>
      <c r="E105" s="160"/>
      <c r="F105" s="160"/>
      <c r="G105" s="160"/>
      <c r="H105" s="160"/>
      <c r="I105" s="160"/>
      <c r="J105" s="160"/>
      <c r="K105" s="160"/>
      <c r="L105" s="160"/>
      <c r="M105" s="160"/>
    </row>
    <row r="106" spans="1:13" ht="14.15" customHeight="1">
      <c r="A106" s="452" t="s">
        <v>14</v>
      </c>
      <c r="B106" s="445">
        <v>1238</v>
      </c>
      <c r="C106" s="160"/>
      <c r="D106" s="160"/>
      <c r="E106" s="160"/>
      <c r="F106" s="160"/>
      <c r="G106" s="160"/>
      <c r="H106" s="160"/>
      <c r="I106" s="160"/>
      <c r="J106" s="160"/>
      <c r="K106" s="160"/>
      <c r="L106" s="160"/>
      <c r="M106" s="160"/>
    </row>
    <row r="107" spans="1:13" ht="14.15" customHeight="1">
      <c r="A107" s="453" t="s">
        <v>13</v>
      </c>
      <c r="B107" s="444">
        <v>191</v>
      </c>
      <c r="C107" s="160"/>
      <c r="D107" s="160"/>
      <c r="E107" s="160"/>
      <c r="F107" s="160"/>
      <c r="G107" s="160"/>
      <c r="H107" s="160"/>
      <c r="I107" s="160"/>
      <c r="J107" s="160"/>
      <c r="K107" s="160"/>
      <c r="L107" s="160"/>
      <c r="M107" s="160"/>
    </row>
    <row r="108" spans="1:13" ht="14.15" customHeight="1">
      <c r="A108" s="452" t="s">
        <v>12</v>
      </c>
      <c r="B108" s="445">
        <v>1196</v>
      </c>
      <c r="C108" s="160"/>
      <c r="D108" s="160"/>
      <c r="E108" s="160"/>
      <c r="F108" s="160"/>
      <c r="G108" s="160"/>
      <c r="H108" s="160"/>
      <c r="I108" s="160"/>
      <c r="J108" s="160"/>
      <c r="K108" s="160"/>
      <c r="L108" s="160"/>
      <c r="M108" s="160"/>
    </row>
    <row r="109" spans="1:13" ht="14.5">
      <c r="A109" s="453" t="s">
        <v>11</v>
      </c>
      <c r="B109" s="444">
        <v>1930</v>
      </c>
      <c r="C109" s="160"/>
      <c r="D109" s="160"/>
      <c r="E109" s="160"/>
      <c r="F109" s="160"/>
      <c r="G109" s="160"/>
      <c r="H109" s="160"/>
      <c r="I109" s="160"/>
      <c r="J109" s="160"/>
      <c r="K109" s="160"/>
      <c r="L109" s="160"/>
      <c r="M109" s="160"/>
    </row>
    <row r="110" spans="1:13" ht="14.5">
      <c r="A110" s="454" t="s">
        <v>10</v>
      </c>
      <c r="B110" s="445">
        <v>745</v>
      </c>
      <c r="C110" s="160"/>
      <c r="D110" s="160"/>
      <c r="E110" s="160"/>
      <c r="F110" s="160"/>
      <c r="G110" s="160"/>
      <c r="H110" s="160"/>
      <c r="I110" s="160"/>
      <c r="J110" s="160"/>
      <c r="K110" s="160"/>
      <c r="L110" s="160"/>
      <c r="M110" s="160"/>
    </row>
    <row r="111" spans="1:13" ht="14.5">
      <c r="A111" s="453" t="s">
        <v>9</v>
      </c>
      <c r="B111" s="444">
        <v>3735</v>
      </c>
      <c r="C111" s="160"/>
      <c r="D111" s="160"/>
      <c r="E111" s="160"/>
      <c r="F111" s="160"/>
      <c r="G111" s="160"/>
      <c r="H111" s="160"/>
      <c r="I111" s="160"/>
      <c r="J111" s="160"/>
      <c r="K111" s="160"/>
      <c r="L111" s="160"/>
      <c r="M111" s="160"/>
    </row>
    <row r="112" spans="1:13" ht="14.5">
      <c r="A112" s="454" t="s">
        <v>8</v>
      </c>
      <c r="B112" s="445">
        <v>2866</v>
      </c>
      <c r="C112" s="160"/>
      <c r="D112" s="160"/>
      <c r="E112" s="160"/>
      <c r="F112" s="160"/>
      <c r="G112" s="160"/>
      <c r="H112" s="160"/>
      <c r="I112" s="160"/>
      <c r="J112" s="160"/>
      <c r="K112" s="160"/>
      <c r="L112" s="160"/>
      <c r="M112" s="160"/>
    </row>
    <row r="113" spans="1:13" ht="14.5">
      <c r="A113" s="453" t="s">
        <v>7</v>
      </c>
      <c r="B113" s="444">
        <v>1537</v>
      </c>
      <c r="C113" s="160"/>
      <c r="D113" s="160"/>
      <c r="E113" s="160"/>
      <c r="F113" s="160"/>
      <c r="G113" s="160"/>
      <c r="H113" s="160"/>
      <c r="I113" s="160"/>
      <c r="J113" s="160"/>
      <c r="K113" s="160"/>
      <c r="L113" s="160"/>
      <c r="M113" s="160"/>
    </row>
    <row r="114" spans="1:13" ht="14.5">
      <c r="A114" s="452" t="s">
        <v>5</v>
      </c>
      <c r="B114" s="445">
        <v>1966</v>
      </c>
      <c r="C114" s="160"/>
      <c r="D114" s="160"/>
      <c r="E114" s="160"/>
      <c r="F114" s="160"/>
      <c r="G114" s="160"/>
      <c r="H114" s="160"/>
      <c r="I114" s="160"/>
      <c r="J114" s="160"/>
      <c r="K114" s="160"/>
      <c r="L114" s="160"/>
      <c r="M114" s="160"/>
    </row>
    <row r="115" spans="1:13" ht="14.5">
      <c r="A115" s="636" t="s">
        <v>4</v>
      </c>
      <c r="B115" s="620">
        <v>735</v>
      </c>
      <c r="C115" s="160"/>
      <c r="D115" s="160"/>
      <c r="E115" s="160"/>
      <c r="F115" s="160"/>
      <c r="G115" s="160"/>
      <c r="H115" s="160"/>
      <c r="I115" s="160"/>
      <c r="J115" s="160"/>
      <c r="K115" s="160"/>
      <c r="L115" s="160"/>
      <c r="M115" s="160"/>
    </row>
    <row r="116" spans="1:13" ht="14.5">
      <c r="A116" s="452" t="s">
        <v>3</v>
      </c>
      <c r="B116" s="445">
        <v>1280</v>
      </c>
      <c r="C116" s="160"/>
      <c r="D116" s="160"/>
      <c r="E116" s="160"/>
      <c r="F116" s="160"/>
      <c r="G116" s="160"/>
      <c r="H116" s="160"/>
      <c r="I116" s="160"/>
      <c r="J116" s="160"/>
      <c r="K116" s="160"/>
      <c r="L116" s="160"/>
      <c r="M116" s="160"/>
    </row>
    <row r="117" spans="1:13" ht="15" thickBot="1">
      <c r="A117" s="637" t="s">
        <v>2</v>
      </c>
      <c r="B117" s="635">
        <v>928</v>
      </c>
      <c r="C117" s="160"/>
      <c r="D117" s="160"/>
      <c r="E117" s="160"/>
      <c r="F117" s="160"/>
      <c r="G117" s="160"/>
      <c r="H117" s="160"/>
      <c r="I117" s="160"/>
      <c r="J117" s="160"/>
      <c r="K117" s="160"/>
      <c r="L117" s="160"/>
      <c r="M117" s="160"/>
    </row>
    <row r="118" spans="1:13" ht="14.5">
      <c r="A118" s="455" t="s">
        <v>17</v>
      </c>
      <c r="B118" s="448">
        <v>12735</v>
      </c>
      <c r="C118" s="160"/>
      <c r="D118" s="160"/>
      <c r="E118" s="160"/>
      <c r="F118" s="160"/>
      <c r="G118" s="160"/>
      <c r="H118" s="160"/>
      <c r="I118" s="160"/>
      <c r="J118" s="160"/>
      <c r="K118" s="160"/>
      <c r="L118" s="160"/>
      <c r="M118" s="160"/>
    </row>
    <row r="119" spans="1:13" ht="14.5">
      <c r="A119" s="456" t="s">
        <v>19</v>
      </c>
      <c r="B119" s="449">
        <v>7806</v>
      </c>
      <c r="C119" s="160"/>
      <c r="D119" s="160"/>
      <c r="E119" s="160"/>
      <c r="F119" s="160"/>
      <c r="G119" s="160"/>
      <c r="H119" s="160"/>
      <c r="I119" s="160"/>
      <c r="J119" s="160"/>
      <c r="K119" s="160"/>
      <c r="L119" s="160"/>
      <c r="M119" s="160"/>
    </row>
    <row r="120" spans="1:13" ht="15" customHeight="1" thickBot="1">
      <c r="A120" s="457" t="s">
        <v>20</v>
      </c>
      <c r="B120" s="450">
        <v>20541</v>
      </c>
      <c r="C120" s="160"/>
      <c r="D120" s="160"/>
      <c r="E120" s="160"/>
      <c r="F120" s="160"/>
      <c r="G120" s="160"/>
      <c r="H120" s="160"/>
      <c r="I120" s="160"/>
      <c r="J120" s="160"/>
      <c r="K120" s="160"/>
      <c r="L120" s="160"/>
      <c r="M120" s="160"/>
    </row>
    <row r="121" spans="1:13" ht="42.75" customHeight="1">
      <c r="A121" s="889" t="s">
        <v>431</v>
      </c>
      <c r="B121" s="896"/>
      <c r="C121" s="160"/>
      <c r="D121" s="160"/>
      <c r="E121" s="160"/>
      <c r="F121" s="160"/>
      <c r="G121" s="160"/>
      <c r="H121" s="160"/>
      <c r="I121" s="160"/>
      <c r="J121" s="160"/>
      <c r="K121" s="160"/>
      <c r="L121" s="160"/>
      <c r="M121" s="160"/>
    </row>
    <row r="122" spans="1:13" ht="33" customHeight="1">
      <c r="A122" s="819" t="s">
        <v>228</v>
      </c>
      <c r="B122" s="819"/>
      <c r="C122" s="160"/>
      <c r="D122" s="160"/>
      <c r="E122" s="160"/>
      <c r="F122" s="160"/>
      <c r="G122" s="160"/>
      <c r="H122" s="160"/>
      <c r="I122" s="160"/>
      <c r="J122" s="160"/>
      <c r="K122" s="160"/>
      <c r="L122" s="160"/>
      <c r="M122" s="160"/>
    </row>
    <row r="123" spans="1:13" ht="33" customHeight="1">
      <c r="A123" s="889" t="s">
        <v>45</v>
      </c>
      <c r="B123" s="889"/>
      <c r="C123" s="160"/>
      <c r="D123" s="160"/>
      <c r="E123" s="160"/>
      <c r="F123" s="160"/>
      <c r="G123" s="160"/>
      <c r="H123" s="160"/>
      <c r="I123" s="160"/>
      <c r="J123" s="160"/>
      <c r="K123" s="160"/>
      <c r="L123" s="160"/>
      <c r="M123" s="160"/>
    </row>
    <row r="124" spans="1:13" s="35" customFormat="1" ht="14.25" customHeight="1">
      <c r="A124" s="272"/>
      <c r="B124" s="272"/>
      <c r="C124" s="160"/>
      <c r="D124" s="160"/>
      <c r="E124" s="160"/>
      <c r="F124" s="160"/>
      <c r="G124" s="160"/>
      <c r="H124" s="160"/>
      <c r="I124" s="160"/>
      <c r="J124" s="160"/>
      <c r="K124" s="160"/>
      <c r="L124" s="160"/>
      <c r="M124" s="160"/>
    </row>
    <row r="125" spans="1:13" ht="48" customHeight="1">
      <c r="A125" s="890" t="s">
        <v>338</v>
      </c>
      <c r="B125" s="890"/>
      <c r="C125" s="160"/>
      <c r="D125" s="160"/>
      <c r="E125" s="160"/>
      <c r="F125" s="160"/>
      <c r="G125" s="160"/>
      <c r="H125" s="160"/>
      <c r="I125" s="160"/>
      <c r="J125" s="160"/>
      <c r="K125" s="160"/>
      <c r="L125" s="160"/>
      <c r="M125" s="160"/>
    </row>
    <row r="126" spans="1:13" ht="29">
      <c r="A126" s="865" t="s">
        <v>21</v>
      </c>
      <c r="B126" s="442" t="s">
        <v>24</v>
      </c>
      <c r="C126" s="160"/>
      <c r="D126" s="160"/>
      <c r="E126" s="160"/>
      <c r="F126" s="160"/>
      <c r="G126" s="160"/>
      <c r="H126" s="160"/>
      <c r="I126" s="160"/>
      <c r="J126" s="160"/>
      <c r="K126" s="160"/>
      <c r="L126" s="160"/>
      <c r="M126" s="160"/>
    </row>
    <row r="127" spans="1:13" ht="15" thickBot="1">
      <c r="A127" s="886"/>
      <c r="B127" s="443" t="s">
        <v>0</v>
      </c>
      <c r="C127" s="160"/>
      <c r="D127" s="160"/>
      <c r="E127" s="160"/>
      <c r="F127" s="160"/>
      <c r="G127" s="160"/>
      <c r="H127" s="160"/>
      <c r="I127" s="160"/>
      <c r="J127" s="160"/>
      <c r="K127" s="160"/>
      <c r="L127" s="160"/>
      <c r="M127" s="160"/>
    </row>
    <row r="128" spans="1:13" ht="14.5">
      <c r="A128" s="453" t="s">
        <v>18</v>
      </c>
      <c r="B128" s="609">
        <v>1074</v>
      </c>
      <c r="C128" s="160"/>
      <c r="D128" s="160"/>
      <c r="E128" s="160"/>
      <c r="F128" s="160"/>
      <c r="G128" s="160"/>
      <c r="H128" s="160"/>
      <c r="I128" s="160"/>
      <c r="J128" s="160"/>
      <c r="K128" s="160"/>
      <c r="L128" s="160"/>
      <c r="M128" s="160"/>
    </row>
    <row r="129" spans="1:13" ht="14.5">
      <c r="A129" s="452" t="s">
        <v>14</v>
      </c>
      <c r="B129" s="610">
        <v>842</v>
      </c>
      <c r="C129" s="160"/>
      <c r="D129" s="160"/>
      <c r="E129" s="160"/>
      <c r="F129" s="160"/>
      <c r="G129" s="160"/>
      <c r="H129" s="160"/>
      <c r="I129" s="160"/>
      <c r="J129" s="160"/>
      <c r="K129" s="160"/>
      <c r="L129" s="160"/>
      <c r="M129" s="160"/>
    </row>
    <row r="130" spans="1:13" ht="14.5">
      <c r="A130" s="453" t="s">
        <v>13</v>
      </c>
      <c r="B130" s="609">
        <v>114</v>
      </c>
      <c r="C130" s="160"/>
      <c r="D130" s="160"/>
      <c r="E130" s="160"/>
      <c r="F130" s="160"/>
      <c r="G130" s="160"/>
      <c r="H130" s="160"/>
      <c r="I130" s="160"/>
      <c r="J130" s="160"/>
      <c r="K130" s="160"/>
      <c r="L130" s="160"/>
      <c r="M130" s="160"/>
    </row>
    <row r="131" spans="1:13" ht="14.5">
      <c r="A131" s="452" t="s">
        <v>12</v>
      </c>
      <c r="B131" s="610">
        <v>432</v>
      </c>
      <c r="C131" s="160"/>
      <c r="D131" s="160"/>
      <c r="E131" s="160"/>
      <c r="F131" s="160"/>
      <c r="G131" s="160"/>
      <c r="H131" s="160"/>
      <c r="I131" s="160"/>
      <c r="J131" s="160"/>
      <c r="K131" s="160"/>
      <c r="L131" s="160"/>
      <c r="M131" s="160"/>
    </row>
    <row r="132" spans="1:13" ht="14.5">
      <c r="A132" s="453" t="s">
        <v>11</v>
      </c>
      <c r="B132" s="609">
        <v>1669</v>
      </c>
      <c r="C132" s="160"/>
      <c r="D132" s="160"/>
      <c r="E132" s="160"/>
      <c r="F132" s="160"/>
      <c r="G132" s="160"/>
      <c r="H132" s="160"/>
      <c r="I132" s="160"/>
      <c r="J132" s="160"/>
      <c r="K132" s="160"/>
      <c r="L132" s="160"/>
      <c r="M132" s="160"/>
    </row>
    <row r="133" spans="1:13" ht="14.5">
      <c r="A133" s="454" t="s">
        <v>10</v>
      </c>
      <c r="B133" s="610">
        <v>836</v>
      </c>
      <c r="C133" s="160"/>
      <c r="D133" s="160"/>
      <c r="E133" s="160"/>
      <c r="F133" s="160"/>
      <c r="G133" s="160"/>
      <c r="H133" s="160"/>
      <c r="I133" s="160"/>
      <c r="J133" s="160"/>
      <c r="K133" s="160"/>
      <c r="L133" s="160"/>
      <c r="M133" s="160"/>
    </row>
    <row r="134" spans="1:13" ht="14.5">
      <c r="A134" s="453" t="s">
        <v>9</v>
      </c>
      <c r="B134" s="609">
        <v>3893</v>
      </c>
      <c r="C134" s="160"/>
      <c r="D134" s="160"/>
      <c r="E134" s="160"/>
      <c r="F134" s="160"/>
      <c r="G134" s="160"/>
      <c r="H134" s="160"/>
      <c r="I134" s="160"/>
      <c r="J134" s="160"/>
      <c r="K134" s="160"/>
      <c r="L134" s="160"/>
      <c r="M134" s="160"/>
    </row>
    <row r="135" spans="1:13" ht="14.5">
      <c r="A135" s="454" t="s">
        <v>8</v>
      </c>
      <c r="B135" s="610">
        <v>1197</v>
      </c>
      <c r="C135" s="160"/>
      <c r="D135" s="160"/>
      <c r="E135" s="160"/>
      <c r="F135" s="160"/>
      <c r="G135" s="160"/>
      <c r="H135" s="160"/>
      <c r="I135" s="160"/>
      <c r="J135" s="160"/>
      <c r="K135" s="160"/>
      <c r="L135" s="160"/>
      <c r="M135" s="160"/>
    </row>
    <row r="136" spans="1:13" ht="14.5">
      <c r="A136" s="453" t="s">
        <v>7</v>
      </c>
      <c r="B136" s="609">
        <v>1115</v>
      </c>
      <c r="C136" s="160"/>
      <c r="D136" s="160"/>
      <c r="E136" s="160"/>
      <c r="F136" s="160"/>
      <c r="G136" s="160"/>
      <c r="H136" s="160"/>
      <c r="I136" s="160"/>
      <c r="J136" s="160"/>
      <c r="K136" s="160"/>
      <c r="L136" s="160"/>
      <c r="M136" s="160"/>
    </row>
    <row r="137" spans="1:13" ht="14.5">
      <c r="A137" s="452" t="s">
        <v>5</v>
      </c>
      <c r="B137" s="610">
        <v>1875</v>
      </c>
      <c r="C137" s="160"/>
      <c r="D137" s="160"/>
      <c r="E137" s="160"/>
      <c r="F137" s="160"/>
      <c r="G137" s="160"/>
      <c r="H137" s="160"/>
      <c r="I137" s="160"/>
      <c r="J137" s="160"/>
      <c r="K137" s="160"/>
      <c r="L137" s="160"/>
      <c r="M137" s="160"/>
    </row>
    <row r="138" spans="1:13" ht="14.5">
      <c r="A138" s="636" t="s">
        <v>4</v>
      </c>
      <c r="B138" s="611">
        <v>618</v>
      </c>
      <c r="C138" s="160"/>
      <c r="D138" s="160"/>
      <c r="E138" s="160"/>
      <c r="F138" s="160"/>
      <c r="G138" s="160"/>
      <c r="H138" s="160"/>
      <c r="I138" s="160"/>
      <c r="J138" s="160"/>
      <c r="K138" s="160"/>
      <c r="L138" s="160"/>
      <c r="M138" s="160"/>
    </row>
    <row r="139" spans="1:13" ht="14.5">
      <c r="A139" s="452" t="s">
        <v>3</v>
      </c>
      <c r="B139" s="610">
        <v>1065</v>
      </c>
      <c r="C139" s="160"/>
      <c r="D139" s="160"/>
      <c r="E139" s="160"/>
      <c r="F139" s="160"/>
      <c r="G139" s="160"/>
      <c r="H139" s="160"/>
      <c r="I139" s="160"/>
      <c r="J139" s="160"/>
      <c r="K139" s="160"/>
      <c r="L139" s="160"/>
      <c r="M139" s="160"/>
    </row>
    <row r="140" spans="1:13" ht="15" thickBot="1">
      <c r="A140" s="638" t="s">
        <v>2</v>
      </c>
      <c r="B140" s="611">
        <v>825</v>
      </c>
      <c r="C140" s="160"/>
      <c r="D140" s="160"/>
      <c r="E140" s="160"/>
      <c r="F140" s="160"/>
      <c r="G140" s="160"/>
      <c r="H140" s="160"/>
      <c r="I140" s="160"/>
      <c r="J140" s="160"/>
      <c r="K140" s="160"/>
      <c r="L140" s="160"/>
      <c r="M140" s="160"/>
    </row>
    <row r="141" spans="1:13" ht="14.5">
      <c r="A141" s="455" t="s">
        <v>17</v>
      </c>
      <c r="B141" s="621">
        <v>9485</v>
      </c>
      <c r="C141" s="160"/>
      <c r="D141" s="160"/>
      <c r="E141" s="160"/>
      <c r="F141" s="160"/>
      <c r="G141" s="160"/>
      <c r="H141" s="160"/>
      <c r="I141" s="160"/>
      <c r="J141" s="160"/>
      <c r="K141" s="160"/>
      <c r="L141" s="160"/>
      <c r="M141" s="160"/>
    </row>
    <row r="142" spans="1:13" ht="14.5">
      <c r="A142" s="456" t="s">
        <v>19</v>
      </c>
      <c r="B142" s="622">
        <v>6070</v>
      </c>
      <c r="C142" s="160"/>
      <c r="D142" s="160"/>
      <c r="E142" s="160"/>
      <c r="F142" s="160"/>
      <c r="G142" s="160"/>
      <c r="H142" s="160"/>
      <c r="I142" s="160"/>
      <c r="J142" s="160"/>
      <c r="K142" s="160"/>
      <c r="L142" s="160"/>
      <c r="M142" s="160"/>
    </row>
    <row r="143" spans="1:13" ht="15" thickBot="1">
      <c r="A143" s="457" t="s">
        <v>20</v>
      </c>
      <c r="B143" s="623">
        <v>15555</v>
      </c>
      <c r="C143" s="160"/>
      <c r="D143" s="160"/>
      <c r="E143" s="160"/>
      <c r="F143" s="160"/>
      <c r="G143" s="160"/>
      <c r="H143" s="160"/>
      <c r="I143" s="160"/>
      <c r="J143" s="160"/>
      <c r="K143" s="160"/>
      <c r="L143" s="160"/>
      <c r="M143" s="160"/>
    </row>
    <row r="144" spans="1:13" ht="40.5" customHeight="1">
      <c r="A144" s="889" t="s">
        <v>431</v>
      </c>
      <c r="B144" s="896"/>
      <c r="C144" s="160"/>
      <c r="D144" s="160"/>
      <c r="E144" s="160"/>
      <c r="F144" s="160"/>
      <c r="G144" s="160"/>
      <c r="H144" s="160"/>
      <c r="I144" s="160"/>
      <c r="J144" s="160"/>
      <c r="K144" s="160"/>
      <c r="L144" s="160"/>
      <c r="M144" s="160"/>
    </row>
    <row r="145" spans="1:13" ht="33" customHeight="1">
      <c r="A145" s="819" t="s">
        <v>228</v>
      </c>
      <c r="B145" s="819"/>
      <c r="C145" s="160"/>
      <c r="D145" s="160"/>
      <c r="E145" s="160"/>
      <c r="F145" s="160"/>
      <c r="G145" s="160"/>
      <c r="H145" s="160"/>
      <c r="I145" s="160"/>
      <c r="J145" s="160"/>
      <c r="K145" s="160"/>
      <c r="L145" s="160"/>
      <c r="M145" s="160"/>
    </row>
    <row r="146" spans="1:13" ht="33" customHeight="1">
      <c r="A146" s="889" t="s">
        <v>63</v>
      </c>
      <c r="B146" s="889"/>
      <c r="C146" s="160"/>
      <c r="D146" s="160"/>
      <c r="E146" s="160"/>
      <c r="F146" s="160"/>
      <c r="G146" s="160"/>
      <c r="H146" s="160"/>
      <c r="I146" s="160"/>
      <c r="J146" s="160"/>
      <c r="K146" s="160"/>
      <c r="L146" s="160"/>
      <c r="M146" s="160"/>
    </row>
    <row r="147" spans="1:13" ht="14.5">
      <c r="A147" s="160"/>
      <c r="B147" s="160"/>
      <c r="C147" s="160"/>
      <c r="D147" s="160"/>
      <c r="E147" s="160"/>
      <c r="F147" s="160"/>
      <c r="G147" s="160"/>
      <c r="H147" s="160"/>
      <c r="I147" s="160"/>
      <c r="J147" s="160"/>
      <c r="K147" s="160"/>
      <c r="L147" s="160"/>
      <c r="M147" s="160"/>
    </row>
    <row r="148" spans="1:13" ht="14.5">
      <c r="A148" s="160"/>
      <c r="B148" s="160"/>
      <c r="C148" s="160"/>
      <c r="D148" s="160"/>
      <c r="E148" s="160"/>
      <c r="F148" s="160"/>
      <c r="G148" s="160"/>
      <c r="H148" s="160"/>
      <c r="I148" s="160"/>
      <c r="J148" s="160"/>
      <c r="K148" s="160"/>
      <c r="L148" s="160"/>
      <c r="M148" s="160"/>
    </row>
    <row r="149" spans="1:13" ht="14.5">
      <c r="A149" s="160"/>
      <c r="B149" s="160"/>
      <c r="C149" s="160"/>
      <c r="D149" s="160"/>
      <c r="E149" s="160"/>
      <c r="F149" s="160"/>
      <c r="G149" s="160"/>
      <c r="H149" s="160"/>
      <c r="I149" s="160"/>
      <c r="J149" s="160"/>
      <c r="K149" s="160"/>
      <c r="L149" s="160"/>
      <c r="M149" s="160"/>
    </row>
    <row r="150" spans="1:13" ht="14.5">
      <c r="A150" s="160"/>
      <c r="B150" s="160"/>
      <c r="C150" s="160"/>
      <c r="D150" s="160"/>
      <c r="E150" s="160"/>
      <c r="F150" s="160"/>
      <c r="G150" s="160"/>
      <c r="H150" s="160"/>
      <c r="I150" s="160"/>
      <c r="J150" s="160"/>
      <c r="K150" s="160"/>
      <c r="L150" s="160"/>
      <c r="M150" s="160"/>
    </row>
    <row r="151" spans="1:13" ht="14.5">
      <c r="A151" s="160"/>
      <c r="B151" s="160"/>
      <c r="C151" s="160"/>
      <c r="D151" s="160"/>
      <c r="E151" s="160"/>
      <c r="F151" s="160"/>
      <c r="G151" s="160"/>
      <c r="H151" s="160"/>
      <c r="I151" s="160"/>
      <c r="J151" s="160"/>
      <c r="K151" s="160"/>
      <c r="L151" s="160"/>
      <c r="M151" s="160"/>
    </row>
    <row r="152" spans="1:13" ht="14.5">
      <c r="A152" s="160"/>
      <c r="B152" s="160"/>
      <c r="C152" s="160"/>
      <c r="D152" s="160"/>
      <c r="E152" s="160"/>
      <c r="F152" s="160"/>
      <c r="G152" s="160"/>
      <c r="H152" s="160"/>
      <c r="I152" s="160"/>
      <c r="J152" s="160"/>
      <c r="K152" s="160"/>
      <c r="L152" s="160"/>
      <c r="M152" s="160"/>
    </row>
    <row r="153" spans="1:13" ht="14.5">
      <c r="A153" s="160"/>
      <c r="B153" s="160"/>
      <c r="C153" s="160"/>
      <c r="D153" s="160"/>
      <c r="E153" s="160"/>
      <c r="F153" s="160"/>
      <c r="G153" s="160"/>
      <c r="H153" s="160"/>
      <c r="I153" s="160"/>
      <c r="J153" s="160"/>
      <c r="K153" s="160"/>
      <c r="L153" s="160"/>
      <c r="M153" s="160"/>
    </row>
    <row r="154" spans="1:13" ht="14.5">
      <c r="A154" s="160"/>
      <c r="B154" s="160"/>
      <c r="C154" s="160"/>
      <c r="D154" s="160"/>
      <c r="E154" s="160"/>
      <c r="F154" s="160"/>
      <c r="G154" s="160"/>
      <c r="H154" s="160"/>
      <c r="I154" s="160"/>
      <c r="J154" s="160"/>
      <c r="K154" s="160"/>
      <c r="L154" s="160"/>
      <c r="M154" s="160"/>
    </row>
    <row r="155" spans="1:13" ht="14.5">
      <c r="A155" s="160"/>
      <c r="B155" s="160"/>
      <c r="C155" s="160"/>
      <c r="D155" s="160"/>
      <c r="E155" s="160"/>
      <c r="F155" s="160"/>
      <c r="G155" s="160"/>
      <c r="H155" s="160"/>
      <c r="I155" s="160"/>
      <c r="J155" s="160"/>
      <c r="K155" s="160"/>
      <c r="L155" s="160"/>
      <c r="M155" s="160"/>
    </row>
    <row r="156" spans="1:13" ht="14.5">
      <c r="A156" s="160"/>
      <c r="B156" s="160"/>
      <c r="C156" s="160"/>
      <c r="D156" s="160"/>
      <c r="E156" s="160"/>
      <c r="F156" s="160"/>
      <c r="G156" s="160"/>
      <c r="H156" s="160"/>
      <c r="I156" s="160"/>
      <c r="J156" s="160"/>
      <c r="K156" s="160"/>
      <c r="L156" s="160"/>
      <c r="M156" s="160"/>
    </row>
    <row r="157" spans="1:13" ht="14.5">
      <c r="A157" s="160"/>
      <c r="B157" s="160"/>
      <c r="C157" s="160"/>
      <c r="D157" s="160"/>
      <c r="E157" s="160"/>
      <c r="F157" s="160"/>
      <c r="G157" s="160"/>
      <c r="H157" s="160"/>
      <c r="I157" s="160"/>
      <c r="J157" s="160"/>
      <c r="K157" s="160"/>
      <c r="L157" s="160"/>
      <c r="M157" s="160"/>
    </row>
  </sheetData>
  <customSheetViews>
    <customSheetView guid="{0995CD4B-3C75-457A-AB77-49903FF8A611}" scale="90" topLeftCell="A76">
      <selection activeCell="B101" sqref="B101"/>
      <pageMargins left="0.7" right="0.7" top="0.78740157499999996" bottom="0.78740157499999996" header="0.3" footer="0.3"/>
    </customSheetView>
  </customSheetViews>
  <mergeCells count="33">
    <mergeCell ref="A52:B52"/>
    <mergeCell ref="A73:B73"/>
    <mergeCell ref="A75:B75"/>
    <mergeCell ref="A125:B125"/>
    <mergeCell ref="A126:A127"/>
    <mergeCell ref="A77:B77"/>
    <mergeCell ref="A78:A79"/>
    <mergeCell ref="A96:B96"/>
    <mergeCell ref="A97:B97"/>
    <mergeCell ref="A98:B98"/>
    <mergeCell ref="A146:B146"/>
    <mergeCell ref="A54:B54"/>
    <mergeCell ref="A55:A56"/>
    <mergeCell ref="A144:B144"/>
    <mergeCell ref="A145:B145"/>
    <mergeCell ref="A74:B74"/>
    <mergeCell ref="A100:B100"/>
    <mergeCell ref="A102:B102"/>
    <mergeCell ref="A103:A104"/>
    <mergeCell ref="A121:B121"/>
    <mergeCell ref="A122:B122"/>
    <mergeCell ref="A123:B123"/>
    <mergeCell ref="A1:B1"/>
    <mergeCell ref="A4:B4"/>
    <mergeCell ref="A5:A6"/>
    <mergeCell ref="A24:B24"/>
    <mergeCell ref="A25:B25"/>
    <mergeCell ref="A50:B50"/>
    <mergeCell ref="A26:B26"/>
    <mergeCell ref="A28:B28"/>
    <mergeCell ref="A29:A30"/>
    <mergeCell ref="A48:B48"/>
    <mergeCell ref="A49:B49"/>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zoomScale="80" zoomScaleNormal="80" workbookViewId="0">
      <selection activeCell="A2" sqref="A2"/>
    </sheetView>
  </sheetViews>
  <sheetFormatPr baseColWidth="10" defaultColWidth="10.58203125" defaultRowHeight="14"/>
  <cols>
    <col min="1" max="1" width="27.08203125" style="21" customWidth="1"/>
    <col min="2" max="2" width="22" style="21" customWidth="1"/>
    <col min="3" max="16384" width="10.58203125" style="21"/>
  </cols>
  <sheetData>
    <row r="1" spans="1:13" s="88" customFormat="1" ht="23.5">
      <c r="A1" s="795">
        <v>2021</v>
      </c>
      <c r="B1" s="795"/>
      <c r="C1" s="160"/>
      <c r="D1" s="160"/>
      <c r="E1" s="160"/>
      <c r="F1" s="160"/>
      <c r="G1" s="160"/>
      <c r="H1" s="160"/>
      <c r="I1" s="160"/>
      <c r="J1" s="160"/>
      <c r="K1" s="160"/>
      <c r="L1" s="160"/>
      <c r="M1" s="160"/>
    </row>
    <row r="2" spans="1:13" s="714" customFormat="1" ht="14.5" customHeight="1">
      <c r="A2" s="779" t="s">
        <v>109</v>
      </c>
      <c r="B2" s="712"/>
    </row>
    <row r="3" spans="1:13" s="88" customFormat="1" ht="14.5" customHeight="1">
      <c r="A3" s="165"/>
      <c r="B3" s="271"/>
      <c r="C3" s="160"/>
      <c r="D3" s="160"/>
      <c r="E3" s="160"/>
      <c r="F3" s="160"/>
      <c r="G3" s="160"/>
      <c r="H3" s="160"/>
      <c r="I3" s="160"/>
      <c r="J3" s="160"/>
      <c r="K3" s="160"/>
      <c r="L3" s="160"/>
      <c r="M3" s="160"/>
    </row>
    <row r="4" spans="1:13" s="88" customFormat="1" ht="47.5" customHeight="1">
      <c r="A4" s="890" t="s">
        <v>340</v>
      </c>
      <c r="B4" s="890"/>
      <c r="C4" s="160"/>
      <c r="D4" s="160"/>
      <c r="E4" s="160"/>
      <c r="F4" s="160"/>
      <c r="G4" s="160"/>
      <c r="H4" s="160"/>
      <c r="I4" s="160"/>
      <c r="J4" s="160"/>
      <c r="K4" s="160"/>
      <c r="L4" s="160"/>
      <c r="M4" s="160"/>
    </row>
    <row r="5" spans="1:13" s="88" customFormat="1" ht="50.25" customHeight="1">
      <c r="A5" s="865" t="s">
        <v>21</v>
      </c>
      <c r="B5" s="442" t="s">
        <v>343</v>
      </c>
      <c r="C5" s="160"/>
      <c r="D5" s="160"/>
      <c r="E5" s="160"/>
      <c r="F5" s="160"/>
      <c r="G5" s="160"/>
      <c r="H5" s="160"/>
      <c r="I5" s="160"/>
      <c r="J5" s="160"/>
      <c r="K5" s="160"/>
      <c r="L5" s="160"/>
      <c r="M5" s="160"/>
    </row>
    <row r="6" spans="1:13" s="88" customFormat="1" ht="15" thickBot="1">
      <c r="A6" s="886"/>
      <c r="B6" s="443" t="s">
        <v>0</v>
      </c>
      <c r="C6" s="160"/>
      <c r="D6" s="160"/>
      <c r="E6" s="160"/>
      <c r="F6" s="160"/>
      <c r="G6" s="160"/>
      <c r="H6" s="160"/>
      <c r="I6" s="160"/>
      <c r="J6" s="160"/>
      <c r="K6" s="160"/>
      <c r="L6" s="160"/>
      <c r="M6" s="160"/>
    </row>
    <row r="7" spans="1:13" s="88" customFormat="1" ht="14.5">
      <c r="A7" s="627" t="s">
        <v>16</v>
      </c>
      <c r="B7" s="624">
        <v>920</v>
      </c>
      <c r="C7" s="160"/>
      <c r="D7" s="160"/>
      <c r="E7" s="160"/>
      <c r="F7" s="160"/>
      <c r="G7" s="160"/>
      <c r="H7" s="160"/>
      <c r="I7" s="160"/>
      <c r="J7" s="160"/>
      <c r="K7" s="160"/>
      <c r="L7" s="160"/>
      <c r="M7" s="160"/>
    </row>
    <row r="8" spans="1:13" s="88" customFormat="1" ht="14.5">
      <c r="A8" s="628" t="s">
        <v>15</v>
      </c>
      <c r="B8" s="625">
        <v>3408</v>
      </c>
      <c r="C8" s="160"/>
      <c r="D8" s="160"/>
      <c r="E8" s="160"/>
      <c r="F8" s="160"/>
      <c r="G8" s="160"/>
      <c r="H8" s="160"/>
      <c r="I8" s="160"/>
      <c r="J8" s="160"/>
      <c r="K8" s="160"/>
      <c r="L8" s="160"/>
      <c r="M8" s="160"/>
    </row>
    <row r="9" spans="1:13" s="88" customFormat="1" ht="14.5">
      <c r="A9" s="629" t="s">
        <v>13</v>
      </c>
      <c r="B9" s="626">
        <v>46</v>
      </c>
      <c r="C9" s="160"/>
      <c r="D9" s="160"/>
      <c r="E9" s="160"/>
      <c r="F9" s="160"/>
      <c r="G9" s="160"/>
      <c r="H9" s="160"/>
      <c r="I9" s="160"/>
      <c r="J9" s="160"/>
      <c r="K9" s="160"/>
      <c r="L9" s="160"/>
      <c r="M9" s="160"/>
    </row>
    <row r="10" spans="1:13" s="88" customFormat="1" ht="14.5">
      <c r="A10" s="630" t="s">
        <v>10</v>
      </c>
      <c r="B10" s="625">
        <v>81</v>
      </c>
      <c r="C10" s="160"/>
      <c r="D10" s="160"/>
      <c r="E10" s="160"/>
      <c r="F10" s="160"/>
      <c r="G10" s="160"/>
      <c r="H10" s="160"/>
      <c r="I10" s="160"/>
      <c r="J10" s="160"/>
      <c r="K10" s="160"/>
      <c r="L10" s="160"/>
      <c r="M10" s="160"/>
    </row>
    <row r="11" spans="1:13" s="88" customFormat="1" ht="14.5">
      <c r="A11" s="631" t="s">
        <v>8</v>
      </c>
      <c r="B11" s="626">
        <v>3905</v>
      </c>
      <c r="C11" s="160"/>
      <c r="D11" s="160"/>
      <c r="E11" s="160"/>
      <c r="F11" s="160"/>
      <c r="G11" s="160"/>
      <c r="H11" s="160"/>
      <c r="I11" s="160"/>
      <c r="J11" s="160"/>
      <c r="K11" s="160"/>
      <c r="L11" s="160"/>
      <c r="M11" s="160"/>
    </row>
    <row r="12" spans="1:13" s="88" customFormat="1" ht="14.5">
      <c r="A12" s="630" t="s">
        <v>6</v>
      </c>
      <c r="B12" s="625">
        <v>221</v>
      </c>
      <c r="C12" s="160"/>
      <c r="D12" s="160"/>
      <c r="E12" s="160"/>
      <c r="F12" s="160"/>
      <c r="G12" s="160"/>
      <c r="H12" s="160"/>
      <c r="I12" s="160"/>
      <c r="J12" s="160"/>
      <c r="K12" s="160"/>
      <c r="L12" s="160"/>
      <c r="M12" s="160"/>
    </row>
    <row r="13" spans="1:13" s="88" customFormat="1" ht="14.5">
      <c r="A13" s="631" t="s">
        <v>4</v>
      </c>
      <c r="B13" s="626">
        <v>651</v>
      </c>
      <c r="C13" s="160"/>
      <c r="D13" s="160"/>
      <c r="E13" s="160"/>
      <c r="F13" s="160"/>
      <c r="G13" s="160"/>
      <c r="H13" s="160"/>
      <c r="I13" s="160"/>
      <c r="J13" s="160"/>
      <c r="K13" s="160"/>
      <c r="L13" s="160"/>
      <c r="M13" s="160"/>
    </row>
    <row r="14" spans="1:13" s="88" customFormat="1" ht="15" thickBot="1">
      <c r="A14" s="628" t="s">
        <v>2</v>
      </c>
      <c r="B14" s="445">
        <v>754</v>
      </c>
      <c r="C14" s="160"/>
      <c r="D14" s="160"/>
      <c r="E14" s="160"/>
      <c r="F14" s="160"/>
      <c r="G14" s="160"/>
      <c r="H14" s="160"/>
      <c r="I14" s="160"/>
      <c r="J14" s="160"/>
      <c r="K14" s="160"/>
      <c r="L14" s="160"/>
      <c r="M14" s="160"/>
    </row>
    <row r="15" spans="1:13" s="88" customFormat="1" ht="14.5">
      <c r="A15" s="632" t="s">
        <v>17</v>
      </c>
      <c r="B15" s="448">
        <f>SUM(B7:B9,B11:B12)</f>
        <v>8500</v>
      </c>
      <c r="C15" s="160"/>
      <c r="D15" s="160"/>
      <c r="E15" s="160"/>
      <c r="F15" s="160"/>
      <c r="G15" s="160"/>
      <c r="H15" s="160"/>
      <c r="I15" s="160"/>
      <c r="J15" s="160"/>
      <c r="K15" s="160"/>
      <c r="L15" s="160"/>
      <c r="M15" s="160"/>
    </row>
    <row r="16" spans="1:13" s="88" customFormat="1" ht="14.5">
      <c r="A16" s="633" t="s">
        <v>19</v>
      </c>
      <c r="B16" s="449">
        <f>SUM(B10,B14,B13)</f>
        <v>1486</v>
      </c>
      <c r="C16" s="160"/>
      <c r="D16" s="160"/>
      <c r="E16" s="160"/>
      <c r="F16" s="160"/>
      <c r="G16" s="160"/>
      <c r="H16" s="160"/>
      <c r="I16" s="160"/>
      <c r="J16" s="160"/>
      <c r="K16" s="160"/>
      <c r="L16" s="160"/>
      <c r="M16" s="160"/>
    </row>
    <row r="17" spans="1:13" s="88" customFormat="1" ht="15" thickBot="1">
      <c r="A17" s="634" t="s">
        <v>20</v>
      </c>
      <c r="B17" s="450">
        <v>9986</v>
      </c>
      <c r="C17" s="160"/>
      <c r="D17" s="160"/>
      <c r="E17" s="160"/>
      <c r="F17" s="160"/>
      <c r="G17" s="160"/>
      <c r="H17" s="160"/>
      <c r="I17" s="160"/>
      <c r="J17" s="160"/>
      <c r="K17" s="160"/>
      <c r="L17" s="160"/>
      <c r="M17" s="160"/>
    </row>
    <row r="18" spans="1:13" s="88" customFormat="1" ht="24" customHeight="1">
      <c r="A18" s="897" t="s">
        <v>222</v>
      </c>
      <c r="B18" s="897"/>
      <c r="C18" s="160"/>
      <c r="D18" s="160"/>
      <c r="E18" s="160"/>
      <c r="F18" s="160"/>
      <c r="G18" s="160"/>
      <c r="H18" s="160"/>
      <c r="I18" s="160"/>
      <c r="J18" s="160"/>
      <c r="K18" s="160"/>
      <c r="L18" s="160"/>
      <c r="M18" s="160"/>
    </row>
    <row r="19" spans="1:13" s="88" customFormat="1" ht="54.75" customHeight="1">
      <c r="A19" s="817" t="s">
        <v>223</v>
      </c>
      <c r="B19" s="817"/>
      <c r="C19" s="160"/>
      <c r="D19" s="160"/>
      <c r="E19" s="160"/>
      <c r="F19" s="160"/>
      <c r="G19" s="160"/>
      <c r="H19" s="160"/>
      <c r="I19" s="160"/>
      <c r="J19" s="160"/>
      <c r="K19" s="160"/>
      <c r="L19" s="160"/>
      <c r="M19" s="160"/>
    </row>
    <row r="20" spans="1:13" s="88" customFormat="1" ht="33.75" customHeight="1">
      <c r="A20" s="889" t="s">
        <v>98</v>
      </c>
      <c r="B20" s="889"/>
      <c r="C20" s="160"/>
      <c r="D20" s="160"/>
      <c r="E20" s="160"/>
      <c r="F20" s="160"/>
      <c r="G20" s="160"/>
      <c r="H20" s="160"/>
      <c r="I20" s="160"/>
      <c r="J20" s="160"/>
      <c r="K20" s="160"/>
      <c r="L20" s="160"/>
      <c r="M20" s="160"/>
    </row>
    <row r="21" spans="1:13" s="88" customFormat="1" ht="14.5">
      <c r="A21" s="272"/>
      <c r="B21" s="272"/>
      <c r="C21" s="160"/>
      <c r="D21" s="160"/>
      <c r="E21" s="160"/>
      <c r="F21" s="160"/>
      <c r="G21" s="160"/>
      <c r="H21" s="160"/>
      <c r="I21" s="160"/>
      <c r="J21" s="160"/>
      <c r="K21" s="160"/>
      <c r="L21" s="160"/>
      <c r="M21" s="160"/>
    </row>
    <row r="22" spans="1:13" s="88" customFormat="1" ht="44.15" customHeight="1">
      <c r="A22" s="890" t="s">
        <v>341</v>
      </c>
      <c r="B22" s="890"/>
      <c r="C22" s="160"/>
      <c r="D22" s="160"/>
      <c r="E22" s="160"/>
      <c r="F22" s="160"/>
      <c r="G22" s="160"/>
      <c r="H22" s="160"/>
      <c r="I22" s="160"/>
      <c r="J22" s="160"/>
      <c r="K22" s="160"/>
      <c r="L22" s="160"/>
      <c r="M22" s="160"/>
    </row>
    <row r="23" spans="1:13" s="88" customFormat="1" ht="41.25" customHeight="1">
      <c r="A23" s="865" t="s">
        <v>21</v>
      </c>
      <c r="B23" s="442" t="s">
        <v>24</v>
      </c>
      <c r="C23" s="160"/>
      <c r="D23" s="160"/>
      <c r="E23" s="160"/>
      <c r="F23" s="160"/>
      <c r="G23" s="160"/>
      <c r="H23" s="160"/>
      <c r="I23" s="160"/>
      <c r="J23" s="160"/>
      <c r="K23" s="160"/>
      <c r="L23" s="160"/>
      <c r="M23" s="160"/>
    </row>
    <row r="24" spans="1:13" s="88" customFormat="1" ht="15" thickBot="1">
      <c r="A24" s="886"/>
      <c r="B24" s="443" t="s">
        <v>0</v>
      </c>
      <c r="C24" s="160"/>
      <c r="D24" s="160"/>
      <c r="E24" s="160"/>
      <c r="F24" s="160"/>
      <c r="G24" s="160"/>
      <c r="H24" s="160"/>
      <c r="I24" s="160"/>
      <c r="J24" s="160"/>
      <c r="K24" s="160"/>
      <c r="L24" s="160"/>
      <c r="M24" s="160"/>
    </row>
    <row r="25" spans="1:13" s="88" customFormat="1" ht="14.5">
      <c r="A25" s="627" t="s">
        <v>16</v>
      </c>
      <c r="B25" s="624">
        <v>501</v>
      </c>
      <c r="C25" s="160"/>
      <c r="D25" s="160"/>
      <c r="E25" s="160"/>
      <c r="F25" s="160"/>
      <c r="G25" s="160"/>
      <c r="H25" s="160"/>
      <c r="I25" s="160"/>
      <c r="J25" s="160"/>
      <c r="K25" s="160"/>
      <c r="L25" s="160"/>
      <c r="M25" s="160"/>
    </row>
    <row r="26" spans="1:13" s="88" customFormat="1" ht="14.5">
      <c r="A26" s="628" t="s">
        <v>15</v>
      </c>
      <c r="B26" s="625">
        <v>2311</v>
      </c>
      <c r="C26" s="160"/>
      <c r="D26" s="160"/>
      <c r="E26" s="160"/>
      <c r="F26" s="160"/>
      <c r="G26" s="160"/>
      <c r="H26" s="160"/>
      <c r="I26" s="160"/>
      <c r="J26" s="160"/>
      <c r="K26" s="160"/>
      <c r="L26" s="160"/>
      <c r="M26" s="160"/>
    </row>
    <row r="27" spans="1:13" s="88" customFormat="1" ht="14.5">
      <c r="A27" s="629" t="s">
        <v>13</v>
      </c>
      <c r="B27" s="626">
        <v>0</v>
      </c>
      <c r="C27" s="160"/>
      <c r="D27" s="160"/>
      <c r="E27" s="160"/>
      <c r="F27" s="160"/>
      <c r="G27" s="160"/>
      <c r="H27" s="160"/>
      <c r="I27" s="160"/>
      <c r="J27" s="160"/>
      <c r="K27" s="160"/>
      <c r="L27" s="160"/>
      <c r="M27" s="160"/>
    </row>
    <row r="28" spans="1:13" s="88" customFormat="1" ht="14.5">
      <c r="A28" s="630" t="s">
        <v>10</v>
      </c>
      <c r="B28" s="625">
        <v>78</v>
      </c>
      <c r="C28" s="160"/>
      <c r="D28" s="160"/>
      <c r="E28" s="160"/>
      <c r="F28" s="160"/>
      <c r="G28" s="160"/>
      <c r="H28" s="160"/>
      <c r="I28" s="160"/>
      <c r="J28" s="160"/>
      <c r="K28" s="160"/>
      <c r="L28" s="160"/>
      <c r="M28" s="160"/>
    </row>
    <row r="29" spans="1:13" s="88" customFormat="1" ht="14.5">
      <c r="A29" s="631" t="s">
        <v>8</v>
      </c>
      <c r="B29" s="626">
        <v>1616</v>
      </c>
      <c r="C29" s="160"/>
      <c r="D29" s="160"/>
      <c r="E29" s="160"/>
      <c r="F29" s="160"/>
      <c r="G29" s="160"/>
      <c r="H29" s="160"/>
      <c r="I29" s="160"/>
      <c r="J29" s="160"/>
      <c r="K29" s="160"/>
      <c r="L29" s="160"/>
      <c r="M29" s="160"/>
    </row>
    <row r="30" spans="1:13" s="88" customFormat="1" ht="14.5">
      <c r="A30" s="630" t="s">
        <v>6</v>
      </c>
      <c r="B30" s="625">
        <v>112</v>
      </c>
      <c r="C30" s="160"/>
      <c r="D30" s="160"/>
      <c r="E30" s="160"/>
      <c r="F30" s="160"/>
      <c r="G30" s="160"/>
      <c r="H30" s="160"/>
      <c r="I30" s="160"/>
      <c r="J30" s="160"/>
      <c r="K30" s="160"/>
      <c r="L30" s="160"/>
      <c r="M30" s="160"/>
    </row>
    <row r="31" spans="1:13" s="88" customFormat="1" ht="14.5">
      <c r="A31" s="631" t="s">
        <v>4</v>
      </c>
      <c r="B31" s="626">
        <v>375</v>
      </c>
      <c r="C31" s="160"/>
      <c r="D31" s="160"/>
      <c r="E31" s="160"/>
      <c r="F31" s="160"/>
      <c r="G31" s="160"/>
      <c r="H31" s="160"/>
      <c r="I31" s="160"/>
      <c r="J31" s="160"/>
      <c r="K31" s="160"/>
      <c r="L31" s="160"/>
      <c r="M31" s="160"/>
    </row>
    <row r="32" spans="1:13" s="88" customFormat="1" ht="15" thickBot="1">
      <c r="A32" s="628" t="s">
        <v>2</v>
      </c>
      <c r="B32" s="445">
        <v>383</v>
      </c>
      <c r="C32" s="160"/>
      <c r="D32" s="160"/>
      <c r="E32" s="160"/>
      <c r="F32" s="160"/>
      <c r="G32" s="160"/>
      <c r="H32" s="160"/>
      <c r="I32" s="160"/>
      <c r="J32" s="160"/>
      <c r="K32" s="160"/>
      <c r="L32" s="160"/>
      <c r="M32" s="160"/>
    </row>
    <row r="33" spans="1:13" s="88" customFormat="1" ht="14.5">
      <c r="A33" s="632" t="s">
        <v>17</v>
      </c>
      <c r="B33" s="448">
        <f>SUM(B25:B27,B29:B30)</f>
        <v>4540</v>
      </c>
      <c r="C33" s="160"/>
      <c r="D33" s="160"/>
      <c r="E33" s="160"/>
      <c r="F33" s="160"/>
      <c r="G33" s="160"/>
      <c r="H33" s="160"/>
      <c r="I33" s="160"/>
      <c r="J33" s="160"/>
      <c r="K33" s="160"/>
      <c r="L33" s="160"/>
      <c r="M33" s="160"/>
    </row>
    <row r="34" spans="1:13" s="88" customFormat="1" ht="14.5">
      <c r="A34" s="633" t="s">
        <v>19</v>
      </c>
      <c r="B34" s="449">
        <f>SUM(B28,B32,B31)</f>
        <v>836</v>
      </c>
      <c r="C34" s="160"/>
      <c r="D34" s="160"/>
      <c r="E34" s="160"/>
      <c r="F34" s="160"/>
      <c r="G34" s="160"/>
      <c r="H34" s="160"/>
      <c r="I34" s="160"/>
      <c r="J34" s="160"/>
      <c r="K34" s="160"/>
      <c r="L34" s="160"/>
      <c r="M34" s="160"/>
    </row>
    <row r="35" spans="1:13" s="88" customFormat="1" ht="15" thickBot="1">
      <c r="A35" s="634" t="s">
        <v>20</v>
      </c>
      <c r="B35" s="450">
        <v>5376</v>
      </c>
      <c r="C35" s="160"/>
      <c r="D35" s="160"/>
      <c r="E35" s="160"/>
      <c r="F35" s="160"/>
      <c r="G35" s="160"/>
      <c r="H35" s="160"/>
      <c r="I35" s="160"/>
      <c r="J35" s="160"/>
      <c r="K35" s="160"/>
      <c r="L35" s="160"/>
      <c r="M35" s="160"/>
    </row>
    <row r="36" spans="1:13" s="88" customFormat="1" ht="24.65" customHeight="1">
      <c r="A36" s="897" t="s">
        <v>222</v>
      </c>
      <c r="B36" s="898"/>
      <c r="C36" s="160"/>
      <c r="D36" s="160"/>
      <c r="E36" s="160"/>
      <c r="F36" s="160"/>
      <c r="G36" s="160"/>
      <c r="H36" s="160"/>
      <c r="I36" s="160"/>
      <c r="J36" s="160"/>
      <c r="K36" s="160"/>
      <c r="L36" s="160"/>
      <c r="M36" s="160"/>
    </row>
    <row r="37" spans="1:13" s="88" customFormat="1" ht="63.75" customHeight="1">
      <c r="A37" s="817" t="s">
        <v>224</v>
      </c>
      <c r="B37" s="817"/>
      <c r="C37" s="160"/>
      <c r="D37" s="160"/>
      <c r="E37" s="160"/>
      <c r="F37" s="160"/>
      <c r="G37" s="160"/>
      <c r="H37" s="160"/>
      <c r="I37" s="160"/>
      <c r="J37" s="160"/>
      <c r="K37" s="160"/>
      <c r="L37" s="160"/>
      <c r="M37" s="160"/>
    </row>
    <row r="38" spans="1:13" s="88" customFormat="1" ht="38.65" customHeight="1">
      <c r="A38" s="889" t="s">
        <v>77</v>
      </c>
      <c r="B38" s="889"/>
      <c r="C38" s="160"/>
      <c r="D38" s="160"/>
      <c r="E38" s="160"/>
      <c r="F38" s="160"/>
      <c r="G38" s="160"/>
      <c r="H38" s="160"/>
      <c r="I38" s="160"/>
      <c r="J38" s="160"/>
      <c r="K38" s="160"/>
      <c r="L38" s="160"/>
      <c r="M38" s="160"/>
    </row>
    <row r="39" spans="1:13" s="88" customFormat="1" ht="14.5">
      <c r="A39" s="160"/>
      <c r="B39" s="160"/>
      <c r="C39" s="160"/>
      <c r="D39" s="160"/>
      <c r="E39" s="160"/>
      <c r="F39" s="160"/>
      <c r="G39" s="160"/>
      <c r="H39" s="160"/>
      <c r="I39" s="160"/>
      <c r="J39" s="160"/>
      <c r="K39" s="160"/>
      <c r="L39" s="160"/>
      <c r="M39" s="160"/>
    </row>
    <row r="40" spans="1:13" ht="23.5">
      <c r="A40" s="795">
        <v>2020</v>
      </c>
      <c r="B40" s="795"/>
      <c r="C40" s="160"/>
      <c r="D40" s="160"/>
      <c r="E40" s="160"/>
      <c r="F40" s="160"/>
      <c r="G40" s="160"/>
      <c r="H40" s="160"/>
      <c r="I40" s="160"/>
      <c r="J40" s="160"/>
      <c r="K40" s="160"/>
      <c r="L40" s="160"/>
      <c r="M40" s="160"/>
    </row>
    <row r="41" spans="1:13" s="82" customFormat="1" ht="17.149999999999999" customHeight="1">
      <c r="A41" s="165"/>
      <c r="B41" s="271"/>
      <c r="C41" s="160"/>
      <c r="D41" s="160"/>
      <c r="E41" s="160"/>
      <c r="F41" s="160"/>
      <c r="G41" s="160"/>
      <c r="H41" s="160"/>
      <c r="I41" s="160"/>
      <c r="J41" s="160"/>
      <c r="K41" s="160"/>
      <c r="L41" s="160"/>
      <c r="M41" s="160"/>
    </row>
    <row r="42" spans="1:13" ht="42" customHeight="1">
      <c r="A42" s="890" t="s">
        <v>342</v>
      </c>
      <c r="B42" s="890"/>
      <c r="C42" s="160"/>
      <c r="D42" s="160"/>
      <c r="E42" s="160"/>
      <c r="F42" s="160"/>
      <c r="G42" s="160"/>
      <c r="H42" s="160"/>
      <c r="I42" s="160"/>
      <c r="J42" s="160"/>
      <c r="K42" s="160"/>
      <c r="L42" s="160"/>
      <c r="M42" s="160"/>
    </row>
    <row r="43" spans="1:13" ht="48.75" customHeight="1">
      <c r="A43" s="865" t="s">
        <v>21</v>
      </c>
      <c r="B43" s="442" t="s">
        <v>343</v>
      </c>
      <c r="C43" s="160"/>
      <c r="D43" s="160"/>
      <c r="E43" s="160"/>
      <c r="F43" s="160"/>
      <c r="G43" s="160"/>
      <c r="H43" s="160"/>
      <c r="I43" s="160"/>
      <c r="J43" s="160"/>
      <c r="K43" s="160"/>
      <c r="L43" s="160"/>
      <c r="M43" s="160"/>
    </row>
    <row r="44" spans="1:13" ht="15" thickBot="1">
      <c r="A44" s="886"/>
      <c r="B44" s="443" t="s">
        <v>0</v>
      </c>
      <c r="C44" s="160"/>
      <c r="D44" s="160"/>
      <c r="E44" s="160"/>
      <c r="F44" s="160"/>
      <c r="G44" s="160"/>
      <c r="H44" s="160"/>
      <c r="I44" s="160"/>
      <c r="J44" s="160"/>
      <c r="K44" s="160"/>
      <c r="L44" s="160"/>
      <c r="M44" s="160"/>
    </row>
    <row r="45" spans="1:13" ht="14.5">
      <c r="A45" s="612" t="s">
        <v>16</v>
      </c>
      <c r="B45" s="609">
        <v>922</v>
      </c>
      <c r="C45" s="160"/>
      <c r="D45" s="160"/>
      <c r="E45" s="160"/>
      <c r="F45" s="160"/>
      <c r="G45" s="160"/>
      <c r="H45" s="160"/>
      <c r="I45" s="160"/>
      <c r="J45" s="160"/>
      <c r="K45" s="160"/>
      <c r="L45" s="160"/>
      <c r="M45" s="160"/>
    </row>
    <row r="46" spans="1:13" ht="14.5">
      <c r="A46" s="613" t="s">
        <v>15</v>
      </c>
      <c r="B46" s="610">
        <v>3364</v>
      </c>
      <c r="C46" s="160"/>
      <c r="D46" s="160"/>
      <c r="E46" s="160"/>
      <c r="F46" s="160"/>
      <c r="G46" s="160"/>
      <c r="H46" s="160"/>
      <c r="I46" s="160"/>
      <c r="J46" s="160"/>
      <c r="K46" s="160"/>
      <c r="L46" s="160"/>
      <c r="M46" s="160"/>
    </row>
    <row r="47" spans="1:13" s="81" customFormat="1" ht="14.5">
      <c r="A47" s="614" t="s">
        <v>13</v>
      </c>
      <c r="B47" s="611" t="s">
        <v>225</v>
      </c>
      <c r="C47" s="160"/>
      <c r="D47" s="160"/>
      <c r="E47" s="160"/>
      <c r="F47" s="160"/>
      <c r="G47" s="160"/>
      <c r="H47" s="160"/>
      <c r="I47" s="160"/>
      <c r="J47" s="160"/>
      <c r="K47" s="160"/>
      <c r="L47" s="160"/>
      <c r="M47" s="160"/>
    </row>
    <row r="48" spans="1:13" ht="14.5">
      <c r="A48" s="615" t="s">
        <v>10</v>
      </c>
      <c r="B48" s="610">
        <v>93</v>
      </c>
      <c r="C48" s="160"/>
      <c r="D48" s="160"/>
      <c r="E48" s="160"/>
      <c r="F48" s="160"/>
      <c r="G48" s="160"/>
      <c r="H48" s="160"/>
      <c r="I48" s="160"/>
      <c r="J48" s="160"/>
      <c r="K48" s="160"/>
      <c r="L48" s="160"/>
      <c r="M48" s="160"/>
    </row>
    <row r="49" spans="1:13" ht="14.5">
      <c r="A49" s="616" t="s">
        <v>8</v>
      </c>
      <c r="B49" s="611">
        <v>4092</v>
      </c>
      <c r="C49" s="160"/>
      <c r="D49" s="160"/>
      <c r="E49" s="160"/>
      <c r="F49" s="160"/>
      <c r="G49" s="160"/>
      <c r="H49" s="160"/>
      <c r="I49" s="160"/>
      <c r="J49" s="160"/>
      <c r="K49" s="160"/>
      <c r="L49" s="160"/>
      <c r="M49" s="160"/>
    </row>
    <row r="50" spans="1:13" ht="14.5">
      <c r="A50" s="615" t="s">
        <v>6</v>
      </c>
      <c r="B50" s="610">
        <v>159</v>
      </c>
      <c r="C50" s="160"/>
      <c r="D50" s="160"/>
      <c r="E50" s="160"/>
      <c r="F50" s="160"/>
      <c r="G50" s="160"/>
      <c r="H50" s="160"/>
      <c r="I50" s="160"/>
      <c r="J50" s="160"/>
      <c r="K50" s="160"/>
      <c r="L50" s="160"/>
      <c r="M50" s="160"/>
    </row>
    <row r="51" spans="1:13" ht="14.5">
      <c r="A51" s="616" t="s">
        <v>4</v>
      </c>
      <c r="B51" s="611">
        <v>666</v>
      </c>
      <c r="C51" s="160"/>
      <c r="D51" s="160"/>
      <c r="E51" s="160"/>
      <c r="F51" s="160"/>
      <c r="G51" s="160"/>
      <c r="H51" s="160"/>
      <c r="I51" s="160"/>
      <c r="J51" s="160"/>
      <c r="K51" s="160"/>
      <c r="L51" s="160"/>
      <c r="M51" s="160"/>
    </row>
    <row r="52" spans="1:13" ht="15" thickBot="1">
      <c r="A52" s="613" t="s">
        <v>2</v>
      </c>
      <c r="B52" s="445">
        <v>739</v>
      </c>
      <c r="C52" s="160"/>
      <c r="D52" s="160"/>
      <c r="E52" s="160"/>
      <c r="F52" s="160"/>
      <c r="G52" s="160"/>
      <c r="H52" s="160"/>
      <c r="I52" s="160"/>
      <c r="J52" s="160"/>
      <c r="K52" s="160"/>
      <c r="L52" s="160"/>
      <c r="M52" s="160"/>
    </row>
    <row r="53" spans="1:13" ht="14.5">
      <c r="A53" s="617" t="s">
        <v>17</v>
      </c>
      <c r="B53" s="448">
        <v>8561</v>
      </c>
      <c r="C53" s="160"/>
      <c r="D53" s="160"/>
      <c r="E53" s="160"/>
      <c r="F53" s="160"/>
      <c r="G53" s="160"/>
      <c r="H53" s="160"/>
      <c r="I53" s="160"/>
      <c r="J53" s="160"/>
      <c r="K53" s="160"/>
      <c r="L53" s="160"/>
      <c r="M53" s="160"/>
    </row>
    <row r="54" spans="1:13" ht="14.5">
      <c r="A54" s="618" t="s">
        <v>19</v>
      </c>
      <c r="B54" s="449">
        <f>SUM(B48,B52,B51)</f>
        <v>1498</v>
      </c>
      <c r="C54" s="160"/>
      <c r="D54" s="160"/>
      <c r="E54" s="160"/>
      <c r="F54" s="160"/>
      <c r="G54" s="160"/>
      <c r="H54" s="160"/>
      <c r="I54" s="160"/>
      <c r="J54" s="160"/>
      <c r="K54" s="160"/>
      <c r="L54" s="160"/>
      <c r="M54" s="160"/>
    </row>
    <row r="55" spans="1:13" ht="15" thickBot="1">
      <c r="A55" s="619" t="s">
        <v>20</v>
      </c>
      <c r="B55" s="450">
        <f>SUM(B53:B54)</f>
        <v>10059</v>
      </c>
      <c r="C55" s="160"/>
      <c r="D55" s="160"/>
      <c r="E55" s="160"/>
      <c r="F55" s="160"/>
      <c r="G55" s="160"/>
      <c r="H55" s="160"/>
      <c r="I55" s="160"/>
      <c r="J55" s="160"/>
      <c r="K55" s="160"/>
      <c r="L55" s="160"/>
      <c r="M55" s="160"/>
    </row>
    <row r="56" spans="1:13" ht="24" customHeight="1">
      <c r="A56" s="897" t="s">
        <v>222</v>
      </c>
      <c r="B56" s="897"/>
      <c r="C56" s="273"/>
      <c r="D56" s="273"/>
      <c r="E56" s="273"/>
      <c r="F56" s="273"/>
      <c r="G56" s="273"/>
      <c r="H56" s="160"/>
      <c r="I56" s="160"/>
      <c r="J56" s="160"/>
      <c r="K56" s="160"/>
      <c r="L56" s="160"/>
      <c r="M56" s="160"/>
    </row>
    <row r="57" spans="1:13" s="82" customFormat="1" ht="54.75" customHeight="1">
      <c r="A57" s="817" t="s">
        <v>223</v>
      </c>
      <c r="B57" s="817"/>
      <c r="C57" s="273"/>
      <c r="D57" s="273"/>
      <c r="E57" s="273"/>
      <c r="F57" s="273"/>
      <c r="G57" s="273"/>
      <c r="H57" s="160"/>
      <c r="I57" s="160"/>
      <c r="J57" s="160"/>
      <c r="K57" s="160"/>
      <c r="L57" s="160"/>
      <c r="M57" s="160"/>
    </row>
    <row r="58" spans="1:13" ht="33.75" customHeight="1">
      <c r="A58" s="889" t="s">
        <v>77</v>
      </c>
      <c r="B58" s="889"/>
      <c r="C58" s="160"/>
      <c r="D58" s="160"/>
      <c r="E58" s="160"/>
      <c r="F58" s="160"/>
      <c r="G58" s="160"/>
      <c r="H58" s="160"/>
      <c r="I58" s="160"/>
      <c r="J58" s="160"/>
      <c r="K58" s="160"/>
      <c r="L58" s="160"/>
      <c r="M58" s="160"/>
    </row>
    <row r="59" spans="1:13" s="81" customFormat="1" ht="14.5">
      <c r="A59" s="272"/>
      <c r="B59" s="272"/>
      <c r="C59" s="160"/>
      <c r="D59" s="160"/>
      <c r="E59" s="160"/>
      <c r="F59" s="160"/>
      <c r="G59" s="160"/>
      <c r="H59" s="160"/>
      <c r="I59" s="160"/>
      <c r="J59" s="160"/>
      <c r="K59" s="160"/>
      <c r="L59" s="160"/>
      <c r="M59" s="160"/>
    </row>
    <row r="60" spans="1:13" s="81" customFormat="1" ht="44.15" customHeight="1">
      <c r="A60" s="890" t="s">
        <v>344</v>
      </c>
      <c r="B60" s="890"/>
      <c r="C60" s="160"/>
      <c r="D60" s="160"/>
      <c r="E60" s="160"/>
      <c r="F60" s="160"/>
      <c r="G60" s="160"/>
      <c r="H60" s="160"/>
      <c r="I60" s="160"/>
      <c r="J60" s="160"/>
      <c r="K60" s="160"/>
      <c r="L60" s="160"/>
      <c r="M60" s="160"/>
    </row>
    <row r="61" spans="1:13" s="81" customFormat="1" ht="41.25" customHeight="1">
      <c r="A61" s="865" t="s">
        <v>21</v>
      </c>
      <c r="B61" s="442" t="s">
        <v>24</v>
      </c>
      <c r="C61" s="160"/>
      <c r="D61" s="160"/>
      <c r="E61" s="160"/>
      <c r="F61" s="160"/>
      <c r="G61" s="160"/>
      <c r="H61" s="160"/>
      <c r="I61" s="160"/>
      <c r="J61" s="160"/>
      <c r="K61" s="160"/>
      <c r="L61" s="160"/>
      <c r="M61" s="160"/>
    </row>
    <row r="62" spans="1:13" s="81" customFormat="1" ht="15" thickBot="1">
      <c r="A62" s="886"/>
      <c r="B62" s="443" t="s">
        <v>0</v>
      </c>
      <c r="C62" s="160"/>
      <c r="D62" s="160"/>
      <c r="E62" s="160"/>
      <c r="F62" s="160"/>
      <c r="G62" s="160"/>
      <c r="H62" s="160"/>
      <c r="I62" s="160"/>
      <c r="J62" s="160"/>
      <c r="K62" s="160"/>
      <c r="L62" s="160"/>
      <c r="M62" s="160"/>
    </row>
    <row r="63" spans="1:13" s="81" customFormat="1" ht="14.5">
      <c r="A63" s="612" t="s">
        <v>16</v>
      </c>
      <c r="B63" s="609">
        <v>515</v>
      </c>
      <c r="C63" s="160"/>
      <c r="D63" s="160"/>
      <c r="E63" s="160"/>
      <c r="F63" s="160"/>
      <c r="G63" s="160"/>
      <c r="H63" s="160"/>
      <c r="I63" s="160"/>
      <c r="J63" s="160"/>
      <c r="K63" s="160"/>
      <c r="L63" s="160"/>
      <c r="M63" s="160"/>
    </row>
    <row r="64" spans="1:13" s="81" customFormat="1" ht="14.5">
      <c r="A64" s="613" t="s">
        <v>15</v>
      </c>
      <c r="B64" s="610">
        <v>2188</v>
      </c>
      <c r="C64" s="160"/>
      <c r="D64" s="160"/>
      <c r="E64" s="160"/>
      <c r="F64" s="160"/>
      <c r="G64" s="160"/>
      <c r="H64" s="160"/>
      <c r="I64" s="160"/>
      <c r="J64" s="160"/>
      <c r="K64" s="160"/>
      <c r="L64" s="160"/>
      <c r="M64" s="160"/>
    </row>
    <row r="65" spans="1:13" s="81" customFormat="1" ht="14.5">
      <c r="A65" s="614" t="s">
        <v>13</v>
      </c>
      <c r="B65" s="611" t="s">
        <v>226</v>
      </c>
      <c r="C65" s="274"/>
      <c r="D65" s="160"/>
      <c r="E65" s="160"/>
      <c r="F65" s="160"/>
      <c r="G65" s="160"/>
      <c r="H65" s="160"/>
      <c r="I65" s="160"/>
      <c r="J65" s="160"/>
      <c r="K65" s="160"/>
      <c r="L65" s="160"/>
      <c r="M65" s="160"/>
    </row>
    <row r="66" spans="1:13" s="81" customFormat="1" ht="14.5">
      <c r="A66" s="615" t="s">
        <v>10</v>
      </c>
      <c r="B66" s="610">
        <v>65</v>
      </c>
      <c r="C66" s="160"/>
      <c r="D66" s="160"/>
      <c r="E66" s="160"/>
      <c r="F66" s="160"/>
      <c r="G66" s="160"/>
      <c r="H66" s="160"/>
      <c r="I66" s="160"/>
      <c r="J66" s="160"/>
      <c r="K66" s="160"/>
      <c r="L66" s="160"/>
      <c r="M66" s="160"/>
    </row>
    <row r="67" spans="1:13" s="81" customFormat="1" ht="14.5">
      <c r="A67" s="616" t="s">
        <v>8</v>
      </c>
      <c r="B67" s="611">
        <v>1587</v>
      </c>
      <c r="C67" s="160"/>
      <c r="D67" s="160"/>
      <c r="E67" s="160"/>
      <c r="F67" s="160"/>
      <c r="G67" s="160"/>
      <c r="H67" s="160"/>
      <c r="I67" s="160"/>
      <c r="J67" s="160"/>
      <c r="K67" s="160"/>
      <c r="L67" s="160"/>
      <c r="M67" s="160"/>
    </row>
    <row r="68" spans="1:13" s="81" customFormat="1" ht="14.5">
      <c r="A68" s="615" t="s">
        <v>6</v>
      </c>
      <c r="B68" s="610">
        <v>88</v>
      </c>
      <c r="C68" s="160"/>
      <c r="D68" s="160"/>
      <c r="E68" s="160"/>
      <c r="F68" s="160"/>
      <c r="G68" s="160"/>
      <c r="H68" s="160"/>
      <c r="I68" s="160"/>
      <c r="J68" s="160"/>
      <c r="K68" s="160"/>
      <c r="L68" s="160"/>
      <c r="M68" s="160"/>
    </row>
    <row r="69" spans="1:13" s="81" customFormat="1" ht="14.5">
      <c r="A69" s="616" t="s">
        <v>4</v>
      </c>
      <c r="B69" s="611">
        <v>357</v>
      </c>
      <c r="C69" s="160"/>
      <c r="D69" s="160"/>
      <c r="E69" s="160"/>
      <c r="F69" s="160"/>
      <c r="G69" s="160"/>
      <c r="H69" s="160"/>
      <c r="I69" s="160"/>
      <c r="J69" s="160"/>
      <c r="K69" s="160"/>
      <c r="L69" s="160"/>
      <c r="M69" s="160"/>
    </row>
    <row r="70" spans="1:13" s="81" customFormat="1" ht="15" thickBot="1">
      <c r="A70" s="613" t="s">
        <v>2</v>
      </c>
      <c r="B70" s="445">
        <v>394</v>
      </c>
      <c r="C70" s="160"/>
      <c r="D70" s="160"/>
      <c r="E70" s="160"/>
      <c r="F70" s="160"/>
      <c r="G70" s="160"/>
      <c r="H70" s="160"/>
      <c r="I70" s="160"/>
      <c r="J70" s="160"/>
      <c r="K70" s="160"/>
      <c r="L70" s="160"/>
      <c r="M70" s="160"/>
    </row>
    <row r="71" spans="1:13" s="81" customFormat="1" ht="14.5">
      <c r="A71" s="617" t="s">
        <v>17</v>
      </c>
      <c r="B71" s="448">
        <f>SUM(B63:B65,B67:B68)</f>
        <v>4378</v>
      </c>
      <c r="C71" s="160"/>
      <c r="D71" s="160"/>
      <c r="E71" s="160"/>
      <c r="F71" s="160"/>
      <c r="G71" s="160"/>
      <c r="H71" s="160"/>
      <c r="I71" s="160"/>
      <c r="J71" s="160"/>
      <c r="K71" s="160"/>
      <c r="L71" s="160"/>
      <c r="M71" s="160"/>
    </row>
    <row r="72" spans="1:13" s="81" customFormat="1" ht="14.5">
      <c r="A72" s="618" t="s">
        <v>19</v>
      </c>
      <c r="B72" s="449">
        <f>SUM(B66,B70,B69)</f>
        <v>816</v>
      </c>
      <c r="C72" s="160"/>
      <c r="D72" s="160"/>
      <c r="E72" s="160"/>
      <c r="F72" s="160"/>
      <c r="G72" s="160"/>
      <c r="H72" s="160"/>
      <c r="I72" s="160"/>
      <c r="J72" s="160"/>
      <c r="K72" s="160"/>
      <c r="L72" s="160"/>
      <c r="M72" s="160"/>
    </row>
    <row r="73" spans="1:13" s="81" customFormat="1" ht="15" thickBot="1">
      <c r="A73" s="619" t="s">
        <v>20</v>
      </c>
      <c r="B73" s="450">
        <f>SUM(B71:B72)</f>
        <v>5194</v>
      </c>
      <c r="C73" s="275"/>
      <c r="D73" s="160"/>
      <c r="E73" s="160"/>
      <c r="F73" s="160"/>
      <c r="G73" s="160"/>
      <c r="H73" s="160"/>
      <c r="I73" s="160"/>
      <c r="J73" s="160"/>
      <c r="K73" s="160"/>
      <c r="L73" s="160"/>
      <c r="M73" s="160"/>
    </row>
    <row r="74" spans="1:13" s="81" customFormat="1" ht="24.65" customHeight="1">
      <c r="A74" s="897" t="s">
        <v>222</v>
      </c>
      <c r="B74" s="898"/>
      <c r="C74" s="160"/>
      <c r="D74" s="160"/>
      <c r="E74" s="160"/>
      <c r="F74" s="160"/>
      <c r="G74" s="160"/>
      <c r="H74" s="160"/>
      <c r="I74" s="160"/>
      <c r="J74" s="160"/>
      <c r="K74" s="160"/>
      <c r="L74" s="160"/>
      <c r="M74" s="160"/>
    </row>
    <row r="75" spans="1:13" s="82" customFormat="1" ht="63.75" customHeight="1">
      <c r="A75" s="817" t="s">
        <v>224</v>
      </c>
      <c r="B75" s="817"/>
      <c r="C75" s="160"/>
      <c r="D75" s="160"/>
      <c r="E75" s="160"/>
      <c r="F75" s="160"/>
      <c r="G75" s="160"/>
      <c r="H75" s="160"/>
      <c r="I75" s="160"/>
      <c r="J75" s="160"/>
      <c r="K75" s="160"/>
      <c r="L75" s="160"/>
      <c r="M75" s="160"/>
    </row>
    <row r="76" spans="1:13" s="81" customFormat="1" ht="38.65" customHeight="1">
      <c r="A76" s="889" t="s">
        <v>45</v>
      </c>
      <c r="B76" s="889"/>
      <c r="C76" s="160"/>
      <c r="D76" s="160"/>
      <c r="E76" s="160"/>
      <c r="F76" s="160"/>
      <c r="G76" s="160"/>
      <c r="H76" s="160"/>
      <c r="I76" s="160"/>
      <c r="J76" s="160"/>
      <c r="K76" s="160"/>
      <c r="L76" s="160"/>
      <c r="M76" s="160"/>
    </row>
    <row r="77" spans="1:13" s="81" customFormat="1" ht="14.5">
      <c r="A77" s="272"/>
      <c r="B77" s="272"/>
      <c r="C77" s="160"/>
      <c r="D77" s="160"/>
      <c r="E77" s="160"/>
      <c r="F77" s="160"/>
      <c r="G77" s="160"/>
      <c r="H77" s="160"/>
      <c r="I77" s="160"/>
      <c r="J77" s="160"/>
      <c r="K77" s="160"/>
      <c r="L77" s="160"/>
      <c r="M77" s="160"/>
    </row>
    <row r="78" spans="1:13" ht="23.5">
      <c r="A78" s="795">
        <v>2019</v>
      </c>
      <c r="B78" s="795"/>
      <c r="C78" s="160"/>
      <c r="D78" s="160"/>
      <c r="E78" s="160"/>
      <c r="F78" s="160"/>
      <c r="G78" s="160"/>
      <c r="H78" s="160"/>
      <c r="I78" s="160"/>
      <c r="J78" s="160"/>
      <c r="K78" s="160"/>
      <c r="L78" s="160"/>
      <c r="M78" s="160"/>
    </row>
    <row r="79" spans="1:13" ht="14.25" customHeight="1">
      <c r="A79" s="271"/>
      <c r="B79" s="271"/>
      <c r="C79" s="160"/>
      <c r="D79" s="160"/>
      <c r="E79" s="160"/>
      <c r="F79" s="160"/>
      <c r="G79" s="160"/>
      <c r="H79" s="160"/>
      <c r="I79" s="160"/>
      <c r="J79" s="160"/>
      <c r="K79" s="160"/>
      <c r="L79" s="160"/>
      <c r="M79" s="160"/>
    </row>
    <row r="80" spans="1:13" ht="47.15" customHeight="1">
      <c r="A80" s="890" t="s">
        <v>345</v>
      </c>
      <c r="B80" s="890"/>
      <c r="C80" s="160"/>
      <c r="D80" s="160"/>
      <c r="E80" s="160"/>
      <c r="F80" s="160"/>
      <c r="G80" s="160"/>
      <c r="H80" s="160"/>
      <c r="I80" s="160"/>
      <c r="J80" s="160"/>
      <c r="K80" s="160"/>
      <c r="L80" s="160"/>
      <c r="M80" s="160"/>
    </row>
    <row r="81" spans="1:13" ht="48" customHeight="1">
      <c r="A81" s="865" t="s">
        <v>21</v>
      </c>
      <c r="B81" s="442" t="s">
        <v>343</v>
      </c>
      <c r="C81" s="160"/>
      <c r="D81" s="160"/>
      <c r="E81" s="160"/>
      <c r="F81" s="160"/>
      <c r="G81" s="160"/>
      <c r="H81" s="160"/>
      <c r="I81" s="160"/>
      <c r="J81" s="160"/>
      <c r="K81" s="160"/>
      <c r="L81" s="160"/>
      <c r="M81" s="160"/>
    </row>
    <row r="82" spans="1:13" ht="15" thickBot="1">
      <c r="A82" s="886"/>
      <c r="B82" s="443" t="s">
        <v>0</v>
      </c>
      <c r="C82" s="160"/>
      <c r="D82" s="160"/>
      <c r="E82" s="160"/>
      <c r="F82" s="160"/>
      <c r="G82" s="160"/>
      <c r="H82" s="160"/>
      <c r="I82" s="160"/>
      <c r="J82" s="160"/>
      <c r="K82" s="160"/>
      <c r="L82" s="160"/>
      <c r="M82" s="160"/>
    </row>
    <row r="83" spans="1:13" ht="14.5">
      <c r="A83" s="612" t="s">
        <v>16</v>
      </c>
      <c r="B83" s="444">
        <v>886</v>
      </c>
      <c r="C83" s="160"/>
      <c r="D83" s="160"/>
      <c r="E83" s="160"/>
      <c r="F83" s="160"/>
      <c r="G83" s="160"/>
      <c r="H83" s="160"/>
      <c r="I83" s="160"/>
      <c r="J83" s="160"/>
      <c r="K83" s="160"/>
      <c r="L83" s="160"/>
      <c r="M83" s="160"/>
    </row>
    <row r="84" spans="1:13" ht="14.5">
      <c r="A84" s="613" t="s">
        <v>15</v>
      </c>
      <c r="B84" s="445">
        <v>3380</v>
      </c>
      <c r="C84" s="160"/>
      <c r="D84" s="160"/>
      <c r="E84" s="160"/>
      <c r="F84" s="160"/>
      <c r="G84" s="160"/>
      <c r="H84" s="160"/>
      <c r="I84" s="160"/>
      <c r="J84" s="160"/>
      <c r="K84" s="160"/>
      <c r="L84" s="160"/>
      <c r="M84" s="160"/>
    </row>
    <row r="85" spans="1:13" ht="14.5">
      <c r="A85" s="614" t="s">
        <v>10</v>
      </c>
      <c r="B85" s="620">
        <v>93</v>
      </c>
      <c r="C85" s="160"/>
      <c r="D85" s="160"/>
      <c r="E85" s="160"/>
      <c r="F85" s="160"/>
      <c r="G85" s="160"/>
      <c r="H85" s="160"/>
      <c r="I85" s="160"/>
      <c r="J85" s="160"/>
      <c r="K85" s="160"/>
      <c r="L85" s="160"/>
      <c r="M85" s="160"/>
    </row>
    <row r="86" spans="1:13" ht="14.5">
      <c r="A86" s="615" t="s">
        <v>8</v>
      </c>
      <c r="B86" s="445">
        <v>3811</v>
      </c>
      <c r="C86" s="160"/>
      <c r="D86" s="160"/>
      <c r="E86" s="160"/>
      <c r="F86" s="160"/>
      <c r="G86" s="160"/>
      <c r="H86" s="160"/>
      <c r="I86" s="160"/>
      <c r="J86" s="160"/>
      <c r="K86" s="160"/>
      <c r="L86" s="160"/>
      <c r="M86" s="160"/>
    </row>
    <row r="87" spans="1:13" ht="14.5">
      <c r="A87" s="616" t="s">
        <v>6</v>
      </c>
      <c r="B87" s="620">
        <v>158</v>
      </c>
      <c r="C87" s="160"/>
      <c r="D87" s="160"/>
      <c r="E87" s="160"/>
      <c r="F87" s="160"/>
      <c r="G87" s="160"/>
      <c r="H87" s="160"/>
      <c r="I87" s="160"/>
      <c r="J87" s="160"/>
      <c r="K87" s="160"/>
      <c r="L87" s="160"/>
      <c r="M87" s="160"/>
    </row>
    <row r="88" spans="1:13" ht="14.5">
      <c r="A88" s="615" t="s">
        <v>4</v>
      </c>
      <c r="B88" s="445">
        <v>684</v>
      </c>
      <c r="C88" s="160"/>
      <c r="D88" s="160"/>
      <c r="E88" s="160"/>
      <c r="F88" s="160"/>
      <c r="G88" s="160"/>
      <c r="H88" s="160"/>
      <c r="I88" s="160"/>
      <c r="J88" s="160"/>
      <c r="K88" s="160"/>
      <c r="L88" s="160"/>
      <c r="M88" s="160"/>
    </row>
    <row r="89" spans="1:13" ht="15" thickBot="1">
      <c r="A89" s="616" t="s">
        <v>2</v>
      </c>
      <c r="B89" s="620">
        <v>703</v>
      </c>
      <c r="C89" s="160"/>
      <c r="D89" s="160"/>
      <c r="E89" s="160"/>
      <c r="F89" s="160"/>
      <c r="G89" s="160"/>
      <c r="H89" s="160"/>
      <c r="I89" s="160"/>
      <c r="J89" s="160"/>
      <c r="K89" s="160"/>
      <c r="L89" s="160"/>
      <c r="M89" s="160"/>
    </row>
    <row r="90" spans="1:13" ht="14.5">
      <c r="A90" s="617" t="s">
        <v>17</v>
      </c>
      <c r="B90" s="448">
        <v>8235</v>
      </c>
      <c r="C90" s="160"/>
      <c r="D90" s="160"/>
      <c r="E90" s="160"/>
      <c r="F90" s="160"/>
      <c r="G90" s="160"/>
      <c r="H90" s="160"/>
      <c r="I90" s="160"/>
      <c r="J90" s="160"/>
      <c r="K90" s="160"/>
      <c r="L90" s="160"/>
      <c r="M90" s="160"/>
    </row>
    <row r="91" spans="1:13" ht="14.5">
      <c r="A91" s="618" t="s">
        <v>19</v>
      </c>
      <c r="B91" s="449">
        <v>1480</v>
      </c>
      <c r="C91" s="160"/>
      <c r="D91" s="160"/>
      <c r="E91" s="160"/>
      <c r="F91" s="160"/>
      <c r="G91" s="160"/>
      <c r="H91" s="160"/>
      <c r="I91" s="160"/>
      <c r="J91" s="160"/>
      <c r="K91" s="160"/>
      <c r="L91" s="160"/>
      <c r="M91" s="160"/>
    </row>
    <row r="92" spans="1:13" ht="14.25" customHeight="1" thickBot="1">
      <c r="A92" s="619" t="s">
        <v>20</v>
      </c>
      <c r="B92" s="450">
        <v>9715</v>
      </c>
      <c r="C92" s="160"/>
      <c r="D92" s="160"/>
      <c r="E92" s="160"/>
      <c r="F92" s="160"/>
      <c r="G92" s="160"/>
      <c r="H92" s="160"/>
      <c r="I92" s="160"/>
      <c r="J92" s="160"/>
      <c r="K92" s="160"/>
      <c r="L92" s="160"/>
      <c r="M92" s="160"/>
    </row>
    <row r="93" spans="1:13" ht="27.75" customHeight="1">
      <c r="A93" s="897" t="s">
        <v>222</v>
      </c>
      <c r="B93" s="897"/>
      <c r="C93" s="160"/>
      <c r="D93" s="160"/>
      <c r="E93" s="160"/>
      <c r="F93" s="160"/>
      <c r="G93" s="160"/>
      <c r="H93" s="160"/>
      <c r="I93" s="160"/>
      <c r="J93" s="160"/>
      <c r="K93" s="160"/>
      <c r="L93" s="160"/>
      <c r="M93" s="160"/>
    </row>
    <row r="94" spans="1:13" ht="42" customHeight="1">
      <c r="A94" s="889" t="s">
        <v>45</v>
      </c>
      <c r="B94" s="889"/>
      <c r="C94" s="160"/>
      <c r="D94" s="160"/>
      <c r="E94" s="160"/>
      <c r="F94" s="160"/>
      <c r="G94" s="160"/>
      <c r="H94" s="160"/>
      <c r="I94" s="160"/>
      <c r="J94" s="160"/>
      <c r="K94" s="160"/>
      <c r="L94" s="160"/>
      <c r="M94" s="160"/>
    </row>
    <row r="95" spans="1:13" ht="14.5">
      <c r="A95" s="160"/>
      <c r="B95" s="160"/>
      <c r="C95" s="160"/>
      <c r="D95" s="160"/>
      <c r="E95" s="160"/>
      <c r="F95" s="160"/>
      <c r="G95" s="160"/>
      <c r="H95" s="160"/>
      <c r="I95" s="160"/>
      <c r="J95" s="160"/>
      <c r="K95" s="160"/>
      <c r="L95" s="160"/>
      <c r="M95" s="160"/>
    </row>
    <row r="96" spans="1:13" ht="45.65" customHeight="1">
      <c r="A96" s="890" t="s">
        <v>346</v>
      </c>
      <c r="B96" s="890"/>
      <c r="C96" s="160"/>
      <c r="D96" s="160"/>
      <c r="E96" s="160"/>
      <c r="F96" s="160"/>
      <c r="G96" s="160"/>
      <c r="H96" s="160"/>
      <c r="I96" s="160"/>
      <c r="J96" s="160"/>
      <c r="K96" s="160"/>
      <c r="L96" s="160"/>
      <c r="M96" s="160"/>
    </row>
    <row r="97" spans="1:13" ht="29">
      <c r="A97" s="865" t="s">
        <v>21</v>
      </c>
      <c r="B97" s="442" t="s">
        <v>24</v>
      </c>
      <c r="C97" s="160"/>
      <c r="D97" s="160"/>
      <c r="E97" s="160"/>
      <c r="F97" s="160"/>
      <c r="G97" s="160"/>
      <c r="H97" s="160"/>
      <c r="I97" s="160"/>
      <c r="J97" s="160"/>
      <c r="K97" s="160"/>
      <c r="L97" s="160"/>
      <c r="M97" s="160"/>
    </row>
    <row r="98" spans="1:13" ht="15" thickBot="1">
      <c r="A98" s="886"/>
      <c r="B98" s="443" t="s">
        <v>0</v>
      </c>
      <c r="C98" s="160"/>
      <c r="D98" s="160"/>
      <c r="E98" s="160"/>
      <c r="F98" s="160"/>
      <c r="G98" s="160"/>
      <c r="H98" s="160"/>
      <c r="I98" s="160"/>
      <c r="J98" s="160"/>
      <c r="K98" s="160"/>
      <c r="L98" s="160"/>
      <c r="M98" s="160"/>
    </row>
    <row r="99" spans="1:13" ht="14.5">
      <c r="A99" s="612" t="s">
        <v>16</v>
      </c>
      <c r="B99" s="609">
        <v>571</v>
      </c>
      <c r="C99" s="160"/>
      <c r="D99" s="160"/>
      <c r="E99" s="160"/>
      <c r="F99" s="160"/>
      <c r="G99" s="160"/>
      <c r="H99" s="160"/>
      <c r="I99" s="160"/>
      <c r="J99" s="160"/>
      <c r="K99" s="160"/>
      <c r="L99" s="160"/>
      <c r="M99" s="160"/>
    </row>
    <row r="100" spans="1:13" ht="14.5">
      <c r="A100" s="613" t="s">
        <v>15</v>
      </c>
      <c r="B100" s="610">
        <v>2148</v>
      </c>
      <c r="C100" s="160"/>
      <c r="D100" s="160"/>
      <c r="E100" s="160"/>
      <c r="F100" s="160"/>
      <c r="G100" s="160"/>
      <c r="H100" s="160"/>
      <c r="I100" s="160"/>
      <c r="J100" s="160"/>
      <c r="K100" s="160"/>
      <c r="L100" s="160"/>
      <c r="M100" s="160"/>
    </row>
    <row r="101" spans="1:13" ht="14.5">
      <c r="A101" s="614" t="s">
        <v>10</v>
      </c>
      <c r="B101" s="611">
        <v>65</v>
      </c>
      <c r="C101" s="160"/>
      <c r="D101" s="160"/>
      <c r="E101" s="160"/>
      <c r="F101" s="160"/>
      <c r="G101" s="160"/>
      <c r="H101" s="160"/>
      <c r="I101" s="160"/>
      <c r="J101" s="160"/>
      <c r="K101" s="160"/>
      <c r="L101" s="160"/>
      <c r="M101" s="160"/>
    </row>
    <row r="102" spans="1:13" ht="14.5">
      <c r="A102" s="615" t="s">
        <v>8</v>
      </c>
      <c r="B102" s="610">
        <v>1596</v>
      </c>
      <c r="C102" s="160"/>
      <c r="D102" s="160"/>
      <c r="E102" s="160"/>
      <c r="F102" s="160"/>
      <c r="G102" s="160"/>
      <c r="H102" s="160"/>
      <c r="I102" s="160"/>
      <c r="J102" s="160"/>
      <c r="K102" s="160"/>
      <c r="L102" s="160"/>
      <c r="M102" s="160"/>
    </row>
    <row r="103" spans="1:13" ht="14.5">
      <c r="A103" s="616" t="s">
        <v>6</v>
      </c>
      <c r="B103" s="611">
        <v>87</v>
      </c>
      <c r="C103" s="160"/>
      <c r="D103" s="160"/>
      <c r="E103" s="160"/>
      <c r="F103" s="160"/>
      <c r="G103" s="160"/>
      <c r="H103" s="160"/>
      <c r="I103" s="160"/>
      <c r="J103" s="160"/>
      <c r="K103" s="160"/>
      <c r="L103" s="160"/>
      <c r="M103" s="160"/>
    </row>
    <row r="104" spans="1:13" ht="14.5">
      <c r="A104" s="615" t="s">
        <v>4</v>
      </c>
      <c r="B104" s="610">
        <v>330</v>
      </c>
      <c r="C104" s="160"/>
      <c r="D104" s="160"/>
      <c r="E104" s="160"/>
      <c r="F104" s="160"/>
      <c r="G104" s="160"/>
      <c r="H104" s="160"/>
      <c r="I104" s="160"/>
      <c r="J104" s="160"/>
      <c r="K104" s="160"/>
      <c r="L104" s="160"/>
      <c r="M104" s="160"/>
    </row>
    <row r="105" spans="1:13" ht="15" thickBot="1">
      <c r="A105" s="616" t="s">
        <v>2</v>
      </c>
      <c r="B105" s="611">
        <v>374</v>
      </c>
      <c r="C105" s="160"/>
      <c r="D105" s="160"/>
      <c r="E105" s="160"/>
      <c r="F105" s="160"/>
      <c r="G105" s="160"/>
      <c r="H105" s="160"/>
      <c r="I105" s="160"/>
      <c r="J105" s="160"/>
      <c r="K105" s="160"/>
      <c r="L105" s="160"/>
      <c r="M105" s="160"/>
    </row>
    <row r="106" spans="1:13" ht="14.5">
      <c r="A106" s="617" t="s">
        <v>17</v>
      </c>
      <c r="B106" s="621">
        <v>4402</v>
      </c>
      <c r="C106" s="160"/>
      <c r="D106" s="160"/>
      <c r="E106" s="160"/>
      <c r="F106" s="160"/>
      <c r="G106" s="160"/>
      <c r="H106" s="160"/>
      <c r="I106" s="160"/>
      <c r="J106" s="160"/>
      <c r="K106" s="160"/>
      <c r="L106" s="160"/>
      <c r="M106" s="160"/>
    </row>
    <row r="107" spans="1:13" ht="14.5">
      <c r="A107" s="618" t="s">
        <v>19</v>
      </c>
      <c r="B107" s="622">
        <v>769</v>
      </c>
      <c r="C107" s="160"/>
      <c r="D107" s="160"/>
      <c r="E107" s="160"/>
      <c r="F107" s="160"/>
      <c r="G107" s="160"/>
      <c r="H107" s="160"/>
      <c r="I107" s="160"/>
      <c r="J107" s="160"/>
      <c r="K107" s="160"/>
      <c r="L107" s="160"/>
      <c r="M107" s="160"/>
    </row>
    <row r="108" spans="1:13" ht="15" thickBot="1">
      <c r="A108" s="619" t="s">
        <v>20</v>
      </c>
      <c r="B108" s="623">
        <v>5171</v>
      </c>
      <c r="C108" s="160"/>
      <c r="D108" s="160"/>
      <c r="E108" s="160"/>
      <c r="F108" s="160"/>
      <c r="G108" s="160"/>
      <c r="H108" s="160"/>
      <c r="I108" s="160"/>
      <c r="J108" s="160"/>
      <c r="K108" s="160"/>
      <c r="L108" s="160"/>
      <c r="M108" s="160"/>
    </row>
    <row r="109" spans="1:13" ht="30" customHeight="1">
      <c r="A109" s="897" t="s">
        <v>222</v>
      </c>
      <c r="B109" s="898"/>
      <c r="C109" s="160"/>
      <c r="D109" s="160"/>
      <c r="E109" s="160"/>
      <c r="F109" s="160"/>
      <c r="G109" s="160"/>
      <c r="H109" s="160"/>
      <c r="I109" s="160"/>
      <c r="J109" s="160"/>
      <c r="K109" s="160"/>
      <c r="L109" s="160"/>
      <c r="M109" s="160"/>
    </row>
    <row r="110" spans="1:13" ht="38.25" customHeight="1">
      <c r="A110" s="889" t="s">
        <v>62</v>
      </c>
      <c r="B110" s="889"/>
      <c r="C110" s="160"/>
      <c r="D110" s="160"/>
      <c r="E110" s="160"/>
      <c r="F110" s="160"/>
      <c r="G110" s="160"/>
      <c r="H110" s="160"/>
      <c r="I110" s="160"/>
      <c r="J110" s="160"/>
      <c r="K110" s="160"/>
      <c r="L110" s="160"/>
      <c r="M110" s="160"/>
    </row>
    <row r="111" spans="1:13" ht="14.5">
      <c r="A111" s="160"/>
      <c r="B111" s="160"/>
      <c r="C111" s="160"/>
      <c r="D111" s="160"/>
      <c r="E111" s="160"/>
      <c r="F111" s="160"/>
      <c r="G111" s="160"/>
      <c r="H111" s="160"/>
      <c r="I111" s="160"/>
      <c r="J111" s="160"/>
      <c r="K111" s="160"/>
      <c r="L111" s="160"/>
      <c r="M111" s="160"/>
    </row>
    <row r="112" spans="1:13" ht="14.5">
      <c r="A112" s="160"/>
      <c r="B112" s="160"/>
      <c r="C112" s="160"/>
      <c r="D112" s="160"/>
      <c r="E112" s="160"/>
      <c r="F112" s="160"/>
      <c r="G112" s="160"/>
      <c r="H112" s="160"/>
      <c r="I112" s="160"/>
      <c r="J112" s="160"/>
      <c r="K112" s="160"/>
      <c r="L112" s="160"/>
      <c r="M112" s="160"/>
    </row>
    <row r="113" spans="1:13" ht="14.5">
      <c r="A113" s="160"/>
      <c r="B113" s="160"/>
      <c r="C113" s="160"/>
      <c r="D113" s="160"/>
      <c r="E113" s="160"/>
      <c r="F113" s="160"/>
      <c r="G113" s="160"/>
      <c r="H113" s="160"/>
      <c r="I113" s="160"/>
      <c r="J113" s="160"/>
      <c r="K113" s="160"/>
      <c r="L113" s="160"/>
      <c r="M113" s="160"/>
    </row>
    <row r="114" spans="1:13" ht="14.5">
      <c r="A114" s="160"/>
      <c r="B114" s="160"/>
      <c r="C114" s="160"/>
      <c r="D114" s="160"/>
      <c r="E114" s="160"/>
      <c r="F114" s="160"/>
      <c r="G114" s="160"/>
      <c r="H114" s="160"/>
      <c r="I114" s="160"/>
      <c r="J114" s="160"/>
      <c r="K114" s="160"/>
      <c r="L114" s="160"/>
      <c r="M114" s="160"/>
    </row>
    <row r="115" spans="1:13" ht="14.5">
      <c r="A115" s="160"/>
      <c r="B115" s="160"/>
      <c r="C115" s="160"/>
      <c r="D115" s="160"/>
      <c r="E115" s="160"/>
      <c r="F115" s="160"/>
      <c r="G115" s="160"/>
      <c r="H115" s="160"/>
      <c r="I115" s="160"/>
      <c r="J115" s="160"/>
      <c r="K115" s="160"/>
      <c r="L115" s="160"/>
      <c r="M115" s="160"/>
    </row>
    <row r="116" spans="1:13" ht="14.5">
      <c r="A116" s="160"/>
      <c r="B116" s="160"/>
      <c r="C116" s="160"/>
      <c r="D116" s="160"/>
      <c r="E116" s="160"/>
      <c r="F116" s="160"/>
      <c r="G116" s="160"/>
      <c r="H116" s="160"/>
      <c r="I116" s="160"/>
      <c r="J116" s="160"/>
      <c r="K116" s="160"/>
      <c r="L116" s="160"/>
      <c r="M116" s="160"/>
    </row>
    <row r="117" spans="1:13" ht="14.5">
      <c r="A117" s="160"/>
      <c r="B117" s="160"/>
      <c r="C117" s="160"/>
      <c r="D117" s="160"/>
      <c r="E117" s="160"/>
      <c r="F117" s="160"/>
      <c r="G117" s="160"/>
      <c r="H117" s="160"/>
      <c r="I117" s="160"/>
      <c r="J117" s="160"/>
      <c r="K117" s="160"/>
      <c r="L117" s="160"/>
      <c r="M117" s="160"/>
    </row>
    <row r="118" spans="1:13" ht="14.5">
      <c r="A118" s="160"/>
      <c r="B118" s="160"/>
      <c r="C118" s="160"/>
      <c r="D118" s="160"/>
      <c r="E118" s="160"/>
      <c r="F118" s="160"/>
      <c r="G118" s="160"/>
      <c r="H118" s="160"/>
      <c r="I118" s="160"/>
      <c r="J118" s="160"/>
      <c r="K118" s="160"/>
      <c r="L118" s="160"/>
      <c r="M118" s="160"/>
    </row>
    <row r="119" spans="1:13" ht="14.5">
      <c r="A119" s="160"/>
      <c r="B119" s="160"/>
      <c r="C119" s="160"/>
      <c r="D119" s="160"/>
      <c r="E119" s="160"/>
      <c r="F119" s="160"/>
      <c r="G119" s="160"/>
      <c r="H119" s="160"/>
      <c r="I119" s="160"/>
      <c r="J119" s="160"/>
      <c r="K119" s="160"/>
      <c r="L119" s="160"/>
      <c r="M119" s="160"/>
    </row>
    <row r="120" spans="1:13" ht="14.5">
      <c r="A120" s="160"/>
      <c r="B120" s="160"/>
      <c r="C120" s="160"/>
      <c r="D120" s="160"/>
      <c r="E120" s="160"/>
      <c r="F120" s="160"/>
      <c r="G120" s="160"/>
      <c r="H120" s="160"/>
      <c r="I120" s="160"/>
      <c r="J120" s="160"/>
      <c r="K120" s="160"/>
      <c r="L120" s="160"/>
      <c r="M120" s="160"/>
    </row>
    <row r="121" spans="1:13" ht="14.5">
      <c r="A121" s="160"/>
      <c r="B121" s="160"/>
      <c r="C121" s="160"/>
      <c r="D121" s="160"/>
      <c r="E121" s="160"/>
      <c r="F121" s="160"/>
      <c r="G121" s="160"/>
      <c r="H121" s="160"/>
      <c r="I121" s="160"/>
      <c r="J121" s="160"/>
      <c r="K121" s="160"/>
      <c r="L121" s="160"/>
      <c r="M121" s="160"/>
    </row>
    <row r="122" spans="1:13" ht="14.5">
      <c r="A122" s="160"/>
      <c r="B122" s="160"/>
      <c r="C122" s="160"/>
      <c r="D122" s="160"/>
      <c r="E122" s="160"/>
      <c r="F122" s="160"/>
      <c r="G122" s="160"/>
      <c r="H122" s="160"/>
      <c r="I122" s="160"/>
      <c r="J122" s="160"/>
      <c r="K122" s="160"/>
      <c r="L122" s="160"/>
      <c r="M122" s="160"/>
    </row>
    <row r="123" spans="1:13" ht="14.5">
      <c r="A123" s="160"/>
      <c r="B123" s="160"/>
      <c r="C123" s="160"/>
      <c r="D123" s="160"/>
      <c r="E123" s="160"/>
      <c r="F123" s="160"/>
      <c r="G123" s="160"/>
      <c r="H123" s="160"/>
      <c r="I123" s="160"/>
      <c r="J123" s="160"/>
      <c r="K123" s="160"/>
      <c r="L123" s="160"/>
      <c r="M123" s="160"/>
    </row>
    <row r="124" spans="1:13" ht="14.5">
      <c r="A124" s="160"/>
      <c r="B124" s="160"/>
      <c r="C124" s="160"/>
      <c r="D124" s="160"/>
      <c r="E124" s="160"/>
      <c r="F124" s="160"/>
      <c r="G124" s="160"/>
      <c r="H124" s="160"/>
      <c r="I124" s="160"/>
      <c r="J124" s="160"/>
      <c r="K124" s="160"/>
      <c r="L124" s="160"/>
      <c r="M124" s="160"/>
    </row>
    <row r="125" spans="1:13" ht="14.5">
      <c r="A125" s="160"/>
      <c r="B125" s="160"/>
      <c r="C125" s="160"/>
      <c r="D125" s="160"/>
      <c r="E125" s="160"/>
      <c r="F125" s="160"/>
      <c r="G125" s="160"/>
      <c r="H125" s="160"/>
      <c r="I125" s="160"/>
      <c r="J125" s="160"/>
      <c r="K125" s="160"/>
      <c r="L125" s="160"/>
      <c r="M125" s="160"/>
    </row>
    <row r="126" spans="1:13" ht="14.5">
      <c r="A126" s="160"/>
      <c r="B126" s="160"/>
      <c r="C126" s="160"/>
      <c r="D126" s="160"/>
      <c r="E126" s="160"/>
      <c r="F126" s="160"/>
      <c r="G126" s="160"/>
      <c r="H126" s="160"/>
      <c r="I126" s="160"/>
      <c r="J126" s="160"/>
      <c r="K126" s="160"/>
      <c r="L126" s="160"/>
      <c r="M126" s="160"/>
    </row>
    <row r="127" spans="1:13" ht="14.5">
      <c r="A127" s="160"/>
      <c r="B127" s="160"/>
      <c r="C127" s="160"/>
      <c r="D127" s="160"/>
      <c r="E127" s="160"/>
      <c r="F127" s="160"/>
      <c r="G127" s="160"/>
      <c r="H127" s="160"/>
      <c r="I127" s="160"/>
      <c r="J127" s="160"/>
      <c r="K127" s="160"/>
      <c r="L127" s="160"/>
      <c r="M127" s="160"/>
    </row>
    <row r="128" spans="1:13" ht="14.5">
      <c r="A128" s="160"/>
      <c r="B128" s="160"/>
      <c r="C128" s="160"/>
      <c r="D128" s="160"/>
      <c r="E128" s="160"/>
      <c r="F128" s="160"/>
      <c r="G128" s="160"/>
      <c r="H128" s="160"/>
      <c r="I128" s="160"/>
      <c r="J128" s="160"/>
      <c r="K128" s="160"/>
      <c r="L128" s="160"/>
      <c r="M128" s="160"/>
    </row>
    <row r="129" spans="1:13" ht="14.5">
      <c r="A129" s="160"/>
      <c r="B129" s="160"/>
      <c r="C129" s="160"/>
      <c r="D129" s="160"/>
      <c r="E129" s="160"/>
      <c r="F129" s="160"/>
      <c r="G129" s="160"/>
      <c r="H129" s="160"/>
      <c r="I129" s="160"/>
      <c r="J129" s="160"/>
      <c r="K129" s="160"/>
      <c r="L129" s="160"/>
      <c r="M129" s="160"/>
    </row>
    <row r="130" spans="1:13" ht="14.5">
      <c r="A130" s="160"/>
      <c r="B130" s="160"/>
      <c r="C130" s="160"/>
      <c r="D130" s="160"/>
      <c r="E130" s="160"/>
      <c r="F130" s="160"/>
      <c r="G130" s="160"/>
      <c r="H130" s="160"/>
      <c r="I130" s="160"/>
      <c r="J130" s="160"/>
      <c r="K130" s="160"/>
      <c r="L130" s="160"/>
      <c r="M130" s="160"/>
    </row>
    <row r="131" spans="1:13" ht="14.5">
      <c r="A131" s="160"/>
      <c r="B131" s="160"/>
      <c r="C131" s="160"/>
      <c r="D131" s="160"/>
      <c r="E131" s="160"/>
      <c r="F131" s="160"/>
      <c r="G131" s="160"/>
      <c r="H131" s="160"/>
      <c r="I131" s="160"/>
      <c r="J131" s="160"/>
      <c r="K131" s="160"/>
      <c r="L131" s="160"/>
      <c r="M131" s="160"/>
    </row>
    <row r="132" spans="1:13" ht="14.5">
      <c r="A132" s="160"/>
      <c r="B132" s="160"/>
      <c r="C132" s="160"/>
      <c r="D132" s="160"/>
      <c r="E132" s="160"/>
      <c r="F132" s="160"/>
      <c r="G132" s="160"/>
      <c r="H132" s="160"/>
      <c r="I132" s="160"/>
      <c r="J132" s="160"/>
      <c r="K132" s="160"/>
      <c r="L132" s="160"/>
      <c r="M132" s="160"/>
    </row>
    <row r="133" spans="1:13" ht="14.5">
      <c r="A133" s="160"/>
      <c r="B133" s="160"/>
      <c r="C133" s="160"/>
      <c r="D133" s="160"/>
      <c r="E133" s="160"/>
      <c r="F133" s="160"/>
      <c r="G133" s="160"/>
      <c r="H133" s="160"/>
      <c r="I133" s="160"/>
      <c r="J133" s="160"/>
      <c r="K133" s="160"/>
      <c r="L133" s="160"/>
      <c r="M133" s="160"/>
    </row>
    <row r="134" spans="1:13" ht="14.5">
      <c r="A134" s="160"/>
      <c r="B134" s="160"/>
      <c r="C134" s="160"/>
      <c r="D134" s="160"/>
      <c r="E134" s="160"/>
      <c r="F134" s="160"/>
      <c r="G134" s="160"/>
      <c r="H134" s="160"/>
      <c r="I134" s="160"/>
      <c r="J134" s="160"/>
      <c r="K134" s="160"/>
      <c r="L134" s="160"/>
      <c r="M134" s="160"/>
    </row>
    <row r="135" spans="1:13" ht="14.5">
      <c r="A135" s="160"/>
      <c r="B135" s="160"/>
      <c r="C135" s="160"/>
      <c r="D135" s="160"/>
      <c r="E135" s="160"/>
      <c r="F135" s="160"/>
      <c r="G135" s="160"/>
      <c r="H135" s="160"/>
      <c r="I135" s="160"/>
      <c r="J135" s="160"/>
      <c r="K135" s="160"/>
      <c r="L135" s="160"/>
      <c r="M135" s="160"/>
    </row>
    <row r="136" spans="1:13" ht="14.5">
      <c r="A136" s="160"/>
      <c r="B136" s="160"/>
      <c r="C136" s="160"/>
      <c r="D136" s="160"/>
      <c r="E136" s="160"/>
      <c r="F136" s="160"/>
      <c r="G136" s="160"/>
      <c r="H136" s="160"/>
      <c r="I136" s="160"/>
      <c r="J136" s="160"/>
      <c r="K136" s="160"/>
      <c r="L136" s="160"/>
      <c r="M136" s="160"/>
    </row>
    <row r="137" spans="1:13" ht="14.5">
      <c r="A137" s="160"/>
      <c r="B137" s="160"/>
      <c r="C137" s="160"/>
      <c r="D137" s="160"/>
      <c r="E137" s="160"/>
      <c r="F137" s="160"/>
      <c r="G137" s="160"/>
      <c r="H137" s="160"/>
      <c r="I137" s="160"/>
      <c r="J137" s="160"/>
      <c r="K137" s="160"/>
      <c r="L137" s="160"/>
      <c r="M137" s="160"/>
    </row>
    <row r="138" spans="1:13" ht="14.5">
      <c r="A138" s="160"/>
      <c r="B138" s="160"/>
      <c r="C138" s="160"/>
      <c r="D138" s="160"/>
      <c r="E138" s="160"/>
      <c r="F138" s="160"/>
      <c r="G138" s="160"/>
      <c r="H138" s="160"/>
      <c r="I138" s="160"/>
      <c r="J138" s="160"/>
      <c r="K138" s="160"/>
      <c r="L138" s="160"/>
      <c r="M138" s="160"/>
    </row>
    <row r="139" spans="1:13" ht="14.5">
      <c r="A139" s="160"/>
      <c r="B139" s="160"/>
      <c r="C139" s="160"/>
      <c r="D139" s="160"/>
      <c r="E139" s="160"/>
      <c r="F139" s="160"/>
      <c r="G139" s="160"/>
      <c r="H139" s="160"/>
      <c r="I139" s="160"/>
      <c r="J139" s="160"/>
      <c r="K139" s="160"/>
      <c r="L139" s="160"/>
      <c r="M139" s="160"/>
    </row>
    <row r="140" spans="1:13" ht="14.5">
      <c r="A140" s="160"/>
      <c r="B140" s="160"/>
      <c r="C140" s="160"/>
      <c r="D140" s="160"/>
      <c r="E140" s="160"/>
      <c r="F140" s="160"/>
      <c r="G140" s="160"/>
      <c r="H140" s="160"/>
      <c r="I140" s="160"/>
      <c r="J140" s="160"/>
      <c r="K140" s="160"/>
      <c r="L140" s="160"/>
      <c r="M140" s="160"/>
    </row>
    <row r="141" spans="1:13" ht="14.5">
      <c r="A141" s="160"/>
      <c r="B141" s="160"/>
      <c r="C141" s="160"/>
      <c r="D141" s="160"/>
      <c r="E141" s="160"/>
      <c r="F141" s="160"/>
      <c r="G141" s="160"/>
      <c r="H141" s="160"/>
      <c r="I141" s="160"/>
      <c r="J141" s="160"/>
      <c r="K141" s="160"/>
      <c r="L141" s="160"/>
      <c r="M141" s="160"/>
    </row>
    <row r="142" spans="1:13" ht="14.5">
      <c r="A142" s="160"/>
      <c r="B142" s="160"/>
      <c r="C142" s="160"/>
      <c r="D142" s="160"/>
      <c r="E142" s="160"/>
      <c r="F142" s="160"/>
      <c r="G142" s="160"/>
      <c r="H142" s="160"/>
      <c r="I142" s="160"/>
      <c r="J142" s="160"/>
      <c r="K142" s="160"/>
      <c r="L142" s="160"/>
      <c r="M142" s="160"/>
    </row>
    <row r="143" spans="1:13" ht="14.5">
      <c r="A143" s="160"/>
      <c r="B143" s="160"/>
      <c r="C143" s="160"/>
      <c r="D143" s="160"/>
      <c r="E143" s="160"/>
      <c r="F143" s="160"/>
      <c r="G143" s="160"/>
      <c r="H143" s="160"/>
      <c r="I143" s="160"/>
      <c r="J143" s="160"/>
      <c r="K143" s="160"/>
      <c r="L143" s="160"/>
      <c r="M143" s="160"/>
    </row>
    <row r="144" spans="1:13" ht="14.5">
      <c r="A144" s="160"/>
      <c r="B144" s="160"/>
      <c r="C144" s="160"/>
      <c r="D144" s="160"/>
      <c r="E144" s="160"/>
      <c r="F144" s="160"/>
      <c r="G144" s="160"/>
      <c r="H144" s="160"/>
      <c r="I144" s="160"/>
      <c r="J144" s="160"/>
      <c r="K144" s="160"/>
      <c r="L144" s="160"/>
      <c r="M144" s="160"/>
    </row>
    <row r="145" spans="1:13" ht="14.5">
      <c r="A145" s="160"/>
      <c r="B145" s="160"/>
      <c r="C145" s="160"/>
      <c r="D145" s="160"/>
      <c r="E145" s="160"/>
      <c r="F145" s="160"/>
      <c r="G145" s="160"/>
      <c r="H145" s="160"/>
      <c r="I145" s="160"/>
      <c r="J145" s="160"/>
      <c r="K145" s="160"/>
      <c r="L145" s="160"/>
      <c r="M145" s="160"/>
    </row>
    <row r="146" spans="1:13" ht="14.5">
      <c r="A146" s="160"/>
      <c r="B146" s="160"/>
      <c r="C146" s="160"/>
      <c r="D146" s="160"/>
      <c r="E146" s="160"/>
      <c r="F146" s="160"/>
      <c r="G146" s="160"/>
      <c r="H146" s="160"/>
      <c r="I146" s="160"/>
      <c r="J146" s="160"/>
      <c r="K146" s="160"/>
      <c r="L146" s="160"/>
      <c r="M146" s="160"/>
    </row>
    <row r="147" spans="1:13" ht="14.5">
      <c r="A147" s="160"/>
      <c r="B147" s="160"/>
      <c r="C147" s="160"/>
      <c r="D147" s="160"/>
      <c r="E147" s="160"/>
      <c r="F147" s="160"/>
      <c r="G147" s="160"/>
      <c r="H147" s="160"/>
      <c r="I147" s="160"/>
      <c r="J147" s="160"/>
      <c r="K147" s="160"/>
      <c r="L147" s="160"/>
      <c r="M147" s="160"/>
    </row>
    <row r="148" spans="1:13" ht="14.5">
      <c r="A148" s="160"/>
      <c r="B148" s="160"/>
      <c r="C148" s="160"/>
      <c r="D148" s="160"/>
      <c r="E148" s="160"/>
      <c r="F148" s="160"/>
      <c r="G148" s="160"/>
      <c r="H148" s="160"/>
      <c r="I148" s="160"/>
      <c r="J148" s="160"/>
      <c r="K148" s="160"/>
      <c r="L148" s="160"/>
      <c r="M148" s="160"/>
    </row>
    <row r="149" spans="1:13" ht="14.5">
      <c r="A149" s="160"/>
      <c r="B149" s="160"/>
      <c r="C149" s="160"/>
      <c r="D149" s="160"/>
      <c r="E149" s="160"/>
      <c r="F149" s="160"/>
      <c r="G149" s="160"/>
      <c r="H149" s="160"/>
      <c r="I149" s="160"/>
      <c r="J149" s="160"/>
      <c r="K149" s="160"/>
      <c r="L149" s="160"/>
      <c r="M149" s="160"/>
    </row>
    <row r="150" spans="1:13" ht="14.5">
      <c r="A150" s="160"/>
      <c r="B150" s="160"/>
      <c r="C150" s="160"/>
      <c r="D150" s="160"/>
      <c r="E150" s="160"/>
      <c r="F150" s="160"/>
      <c r="G150" s="160"/>
      <c r="H150" s="160"/>
      <c r="I150" s="160"/>
      <c r="J150" s="160"/>
      <c r="K150" s="160"/>
      <c r="L150" s="160"/>
      <c r="M150" s="160"/>
    </row>
    <row r="151" spans="1:13" ht="14.5">
      <c r="A151" s="160"/>
      <c r="B151" s="160"/>
      <c r="C151" s="160"/>
      <c r="D151" s="160"/>
      <c r="E151" s="160"/>
      <c r="F151" s="160"/>
      <c r="G151" s="160"/>
      <c r="H151" s="160"/>
      <c r="I151" s="160"/>
      <c r="J151" s="160"/>
      <c r="K151" s="160"/>
      <c r="L151" s="160"/>
      <c r="M151" s="160"/>
    </row>
    <row r="152" spans="1:13" ht="14.5">
      <c r="A152" s="160"/>
      <c r="B152" s="160"/>
      <c r="C152" s="160"/>
      <c r="D152" s="160"/>
      <c r="E152" s="160"/>
      <c r="F152" s="160"/>
      <c r="G152" s="160"/>
      <c r="H152" s="160"/>
      <c r="I152" s="160"/>
      <c r="J152" s="160"/>
      <c r="K152" s="160"/>
      <c r="L152" s="160"/>
      <c r="M152" s="160"/>
    </row>
    <row r="153" spans="1:13" ht="14.5">
      <c r="A153" s="160"/>
      <c r="B153" s="160"/>
      <c r="C153" s="160"/>
      <c r="D153" s="160"/>
      <c r="E153" s="160"/>
      <c r="F153" s="160"/>
      <c r="G153" s="160"/>
      <c r="H153" s="160"/>
      <c r="I153" s="160"/>
      <c r="J153" s="160"/>
      <c r="K153" s="160"/>
      <c r="L153" s="160"/>
      <c r="M153" s="160"/>
    </row>
    <row r="154" spans="1:13" ht="14.5">
      <c r="A154" s="160"/>
      <c r="B154" s="160"/>
      <c r="C154" s="160"/>
      <c r="D154" s="160"/>
      <c r="E154" s="160"/>
      <c r="F154" s="160"/>
      <c r="G154" s="160"/>
      <c r="H154" s="160"/>
      <c r="I154" s="160"/>
      <c r="J154" s="160"/>
      <c r="K154" s="160"/>
      <c r="L154" s="160"/>
      <c r="M154" s="160"/>
    </row>
    <row r="155" spans="1:13" ht="14.5">
      <c r="A155" s="160"/>
      <c r="B155" s="160"/>
      <c r="C155" s="160"/>
      <c r="D155" s="160"/>
      <c r="E155" s="160"/>
      <c r="F155" s="160"/>
      <c r="G155" s="160"/>
      <c r="H155" s="160"/>
      <c r="I155" s="160"/>
      <c r="J155" s="160"/>
      <c r="K155" s="160"/>
      <c r="L155" s="160"/>
      <c r="M155" s="160"/>
    </row>
    <row r="156" spans="1:13" ht="14.5">
      <c r="A156" s="160"/>
      <c r="B156" s="160"/>
      <c r="C156" s="160"/>
      <c r="D156" s="160"/>
      <c r="E156" s="160"/>
      <c r="F156" s="160"/>
      <c r="G156" s="160"/>
      <c r="H156" s="160"/>
      <c r="I156" s="160"/>
      <c r="J156" s="160"/>
      <c r="K156" s="160"/>
      <c r="L156" s="160"/>
      <c r="M156" s="160"/>
    </row>
    <row r="157" spans="1:13" ht="14.5">
      <c r="A157" s="160"/>
      <c r="B157" s="160"/>
      <c r="C157" s="160"/>
      <c r="D157" s="160"/>
      <c r="E157" s="160"/>
      <c r="F157" s="160"/>
      <c r="G157" s="160"/>
      <c r="H157" s="160"/>
      <c r="I157" s="160"/>
      <c r="J157" s="160"/>
      <c r="K157" s="160"/>
      <c r="L157" s="160"/>
      <c r="M157" s="160"/>
    </row>
  </sheetData>
  <customSheetViews>
    <customSheetView guid="{0995CD4B-3C75-457A-AB77-49903FF8A611}" scale="85">
      <selection activeCell="A2" sqref="A2"/>
      <pageMargins left="0.7" right="0.7" top="0.78740157499999996" bottom="0.78740157499999996" header="0.3" footer="0.3"/>
      <pageSetup paperSize="9" orientation="portrait" r:id="rId1"/>
    </customSheetView>
  </customSheetViews>
  <mergeCells count="31">
    <mergeCell ref="A110:B110"/>
    <mergeCell ref="A42:B42"/>
    <mergeCell ref="A43:A44"/>
    <mergeCell ref="A58:B58"/>
    <mergeCell ref="A109:B109"/>
    <mergeCell ref="A56:B56"/>
    <mergeCell ref="A94:B94"/>
    <mergeCell ref="A78:B78"/>
    <mergeCell ref="A80:B80"/>
    <mergeCell ref="A81:A82"/>
    <mergeCell ref="A93:B93"/>
    <mergeCell ref="A60:B60"/>
    <mergeCell ref="A61:A62"/>
    <mergeCell ref="A57:B57"/>
    <mergeCell ref="A75:B75"/>
    <mergeCell ref="A74:B74"/>
    <mergeCell ref="A76:B76"/>
    <mergeCell ref="A40:B40"/>
    <mergeCell ref="A96:B96"/>
    <mergeCell ref="A97:A98"/>
    <mergeCell ref="A1:B1"/>
    <mergeCell ref="A4:B4"/>
    <mergeCell ref="A5:A6"/>
    <mergeCell ref="A18:B18"/>
    <mergeCell ref="A19:B19"/>
    <mergeCell ref="A20:B20"/>
    <mergeCell ref="A22:B22"/>
    <mergeCell ref="A23:A24"/>
    <mergeCell ref="A36:B36"/>
    <mergeCell ref="A37:B37"/>
    <mergeCell ref="A38:B38"/>
  </mergeCells>
  <hyperlinks>
    <hyperlink ref="A2" location="Inhalt!A1" display="Zurück zum Inhalt - HF-03"/>
  </hyperlinks>
  <pageMargins left="0.7" right="0.7" top="0.78740157499999996" bottom="0.78740157499999996" header="0.3" footer="0.3"/>
  <pageSetup paperSize="9" orientation="portrait" r:id="rId2"/>
  <ignoredErrors>
    <ignoredError sqref="B7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8"/>
  <sheetViews>
    <sheetView zoomScale="80" zoomScaleNormal="80" workbookViewId="0">
      <selection activeCell="A2" sqref="A2"/>
    </sheetView>
  </sheetViews>
  <sheetFormatPr baseColWidth="10" defaultColWidth="11" defaultRowHeight="14"/>
  <cols>
    <col min="1" max="1" width="23.5" style="1" customWidth="1"/>
    <col min="2" max="3" width="11.08203125" style="1" customWidth="1"/>
    <col min="4" max="4" width="11.08203125" style="5" customWidth="1"/>
    <col min="5" max="5" width="11.08203125" style="1" customWidth="1"/>
    <col min="6" max="6" width="11.08203125" style="5" customWidth="1"/>
    <col min="7" max="7" width="11.08203125" style="1" customWidth="1"/>
    <col min="8" max="8" width="11.08203125" style="5" customWidth="1"/>
    <col min="9" max="9" width="11.08203125" style="1" customWidth="1"/>
    <col min="10" max="10" width="11.08203125" style="5" customWidth="1"/>
    <col min="11" max="11" width="11.08203125" style="1" customWidth="1"/>
    <col min="12" max="12" width="11.08203125" style="5" customWidth="1"/>
    <col min="13" max="13" width="11.08203125" style="1" customWidth="1"/>
    <col min="14" max="14" width="11.08203125" style="5" customWidth="1"/>
    <col min="15" max="16384" width="11" style="1"/>
  </cols>
  <sheetData>
    <row r="1" spans="1:20" ht="23.5">
      <c r="A1" s="795">
        <v>2021</v>
      </c>
      <c r="B1" s="795"/>
      <c r="C1" s="795"/>
      <c r="D1" s="795"/>
      <c r="E1" s="795"/>
      <c r="F1" s="795"/>
      <c r="G1" s="795"/>
      <c r="H1" s="795"/>
      <c r="I1" s="795"/>
      <c r="J1" s="795"/>
      <c r="K1" s="795"/>
      <c r="L1" s="795"/>
      <c r="M1" s="795"/>
      <c r="N1" s="858"/>
    </row>
    <row r="2" spans="1:20" s="714" customFormat="1" ht="14.5" customHeight="1">
      <c r="A2" s="779" t="s">
        <v>109</v>
      </c>
      <c r="D2" s="718"/>
      <c r="F2" s="718"/>
      <c r="H2" s="718"/>
      <c r="J2" s="718"/>
      <c r="L2" s="718"/>
      <c r="N2" s="718"/>
    </row>
    <row r="3" spans="1:20" s="714" customFormat="1" ht="14.5" customHeight="1">
      <c r="A3" s="165"/>
      <c r="D3" s="718"/>
      <c r="F3" s="718"/>
      <c r="H3" s="718"/>
      <c r="J3" s="718"/>
      <c r="L3" s="718"/>
      <c r="N3" s="718"/>
    </row>
    <row r="4" spans="1:20" ht="16.5">
      <c r="A4" s="903" t="s">
        <v>320</v>
      </c>
      <c r="B4" s="903"/>
      <c r="C4" s="903"/>
      <c r="D4" s="903"/>
      <c r="E4" s="903"/>
      <c r="F4" s="903"/>
      <c r="G4" s="903"/>
      <c r="H4" s="903"/>
      <c r="I4" s="903"/>
      <c r="J4" s="903"/>
      <c r="K4" s="903"/>
      <c r="L4" s="903"/>
      <c r="M4" s="903"/>
      <c r="N4" s="903"/>
    </row>
    <row r="5" spans="1:20" ht="14.65" customHeight="1">
      <c r="A5" s="810" t="s">
        <v>21</v>
      </c>
      <c r="B5" s="822" t="s">
        <v>22</v>
      </c>
      <c r="C5" s="811" t="s">
        <v>23</v>
      </c>
      <c r="D5" s="809"/>
      <c r="E5" s="809"/>
      <c r="F5" s="809"/>
      <c r="G5" s="809"/>
      <c r="H5" s="809"/>
      <c r="I5" s="809"/>
      <c r="J5" s="809"/>
      <c r="K5" s="809"/>
      <c r="L5" s="809"/>
      <c r="M5" s="809"/>
      <c r="N5" s="902"/>
    </row>
    <row r="6" spans="1:20" ht="38.25" customHeight="1">
      <c r="A6" s="810"/>
      <c r="B6" s="822"/>
      <c r="C6" s="808" t="s">
        <v>293</v>
      </c>
      <c r="D6" s="810"/>
      <c r="E6" s="811" t="s">
        <v>294</v>
      </c>
      <c r="F6" s="810"/>
      <c r="G6" s="811" t="s">
        <v>295</v>
      </c>
      <c r="H6" s="810"/>
      <c r="I6" s="811" t="s">
        <v>296</v>
      </c>
      <c r="J6" s="810"/>
      <c r="K6" s="811" t="s">
        <v>347</v>
      </c>
      <c r="L6" s="810"/>
      <c r="M6" s="811" t="s">
        <v>29</v>
      </c>
      <c r="N6" s="902"/>
    </row>
    <row r="7" spans="1:20" ht="14.9" customHeight="1" thickBot="1">
      <c r="A7" s="867"/>
      <c r="B7" s="812" t="s">
        <v>0</v>
      </c>
      <c r="C7" s="813"/>
      <c r="D7" s="562" t="s">
        <v>1</v>
      </c>
      <c r="E7" s="539" t="s">
        <v>0</v>
      </c>
      <c r="F7" s="562" t="s">
        <v>1</v>
      </c>
      <c r="G7" s="539" t="s">
        <v>0</v>
      </c>
      <c r="H7" s="562" t="s">
        <v>1</v>
      </c>
      <c r="I7" s="539" t="s">
        <v>0</v>
      </c>
      <c r="J7" s="562" t="s">
        <v>1</v>
      </c>
      <c r="K7" s="539" t="s">
        <v>0</v>
      </c>
      <c r="L7" s="562" t="s">
        <v>1</v>
      </c>
      <c r="M7" s="539" t="s">
        <v>0</v>
      </c>
      <c r="N7" s="562" t="s">
        <v>1</v>
      </c>
    </row>
    <row r="8" spans="1:20" ht="14.15" customHeight="1">
      <c r="A8" s="193" t="s">
        <v>16</v>
      </c>
      <c r="B8" s="599">
        <v>99803</v>
      </c>
      <c r="C8" s="194">
        <v>4661</v>
      </c>
      <c r="D8" s="605">
        <v>4.6702002945803232</v>
      </c>
      <c r="E8" s="194">
        <v>66629</v>
      </c>
      <c r="F8" s="605">
        <v>66.760518220895165</v>
      </c>
      <c r="G8" s="194">
        <v>8524</v>
      </c>
      <c r="H8" s="605">
        <v>8.5408254260893965</v>
      </c>
      <c r="I8" s="194">
        <v>7625</v>
      </c>
      <c r="J8" s="605">
        <v>7.6400509002735388</v>
      </c>
      <c r="K8" s="194">
        <v>9319</v>
      </c>
      <c r="L8" s="605">
        <v>9.3373946674949657</v>
      </c>
      <c r="M8" s="194">
        <v>3045</v>
      </c>
      <c r="N8" s="86">
        <v>3.0510104906666129</v>
      </c>
      <c r="O8" s="91"/>
      <c r="P8" s="91"/>
      <c r="Q8" s="91"/>
      <c r="R8" s="91"/>
      <c r="S8" s="91"/>
      <c r="T8" s="91"/>
    </row>
    <row r="9" spans="1:20" ht="14.15" customHeight="1">
      <c r="A9" s="187" t="s">
        <v>15</v>
      </c>
      <c r="B9" s="600">
        <v>100886</v>
      </c>
      <c r="C9" s="188">
        <v>4256</v>
      </c>
      <c r="D9" s="296">
        <v>4.2186230002180674</v>
      </c>
      <c r="E9" s="188">
        <v>48829</v>
      </c>
      <c r="F9" s="296">
        <v>48.400174454334596</v>
      </c>
      <c r="G9" s="188">
        <v>36506</v>
      </c>
      <c r="H9" s="296">
        <v>36.185397379220106</v>
      </c>
      <c r="I9" s="188">
        <v>3539</v>
      </c>
      <c r="J9" s="296">
        <v>3.5079198303035111</v>
      </c>
      <c r="K9" s="188">
        <v>6682</v>
      </c>
      <c r="L9" s="296">
        <v>6.6233174077671837</v>
      </c>
      <c r="M9" s="188">
        <v>1074</v>
      </c>
      <c r="N9" s="595">
        <v>1.0645679281565332</v>
      </c>
      <c r="O9" s="91"/>
      <c r="P9" s="91"/>
      <c r="Q9" s="91"/>
      <c r="R9" s="91"/>
      <c r="S9" s="91"/>
      <c r="T9" s="91"/>
    </row>
    <row r="10" spans="1:20">
      <c r="A10" s="193" t="s">
        <v>18</v>
      </c>
      <c r="B10" s="601">
        <v>35076</v>
      </c>
      <c r="C10" s="194">
        <v>2099</v>
      </c>
      <c r="D10" s="605">
        <v>5.9841487056676934</v>
      </c>
      <c r="E10" s="194">
        <v>24144</v>
      </c>
      <c r="F10" s="605">
        <v>68.833390352377705</v>
      </c>
      <c r="G10" s="194">
        <v>966</v>
      </c>
      <c r="H10" s="605">
        <v>2.7540198426274376</v>
      </c>
      <c r="I10" s="194">
        <v>2078</v>
      </c>
      <c r="J10" s="605">
        <v>5.9242787090888358</v>
      </c>
      <c r="K10" s="194">
        <v>4891</v>
      </c>
      <c r="L10" s="605">
        <v>13.944007298437677</v>
      </c>
      <c r="M10" s="194">
        <v>898</v>
      </c>
      <c r="N10" s="86">
        <v>2.5601550918006617</v>
      </c>
      <c r="O10" s="91"/>
      <c r="P10" s="91"/>
      <c r="Q10" s="91"/>
      <c r="R10" s="91"/>
      <c r="S10" s="91"/>
      <c r="T10" s="91"/>
    </row>
    <row r="11" spans="1:20">
      <c r="A11" s="187" t="s">
        <v>14</v>
      </c>
      <c r="B11" s="600">
        <v>19178</v>
      </c>
      <c r="C11" s="188">
        <v>542</v>
      </c>
      <c r="D11" s="296">
        <v>2.8261549692355827</v>
      </c>
      <c r="E11" s="188">
        <v>16600</v>
      </c>
      <c r="F11" s="296">
        <v>86.557513817916359</v>
      </c>
      <c r="G11" s="188">
        <v>160</v>
      </c>
      <c r="H11" s="296">
        <v>0.83428928981124206</v>
      </c>
      <c r="I11" s="188">
        <v>570</v>
      </c>
      <c r="J11" s="296">
        <v>2.9721555949525498</v>
      </c>
      <c r="K11" s="188">
        <v>1093</v>
      </c>
      <c r="L11" s="296">
        <v>5.6992387110230469</v>
      </c>
      <c r="M11" s="188">
        <v>213</v>
      </c>
      <c r="N11" s="595">
        <v>1.1106476170612161</v>
      </c>
      <c r="O11" s="91"/>
      <c r="P11" s="91"/>
      <c r="Q11" s="91"/>
      <c r="R11" s="91"/>
      <c r="S11" s="91"/>
      <c r="T11" s="91"/>
    </row>
    <row r="12" spans="1:20">
      <c r="A12" s="193" t="s">
        <v>13</v>
      </c>
      <c r="B12" s="601">
        <v>5843</v>
      </c>
      <c r="C12" s="194">
        <v>354</v>
      </c>
      <c r="D12" s="605">
        <v>6.0585315762450795</v>
      </c>
      <c r="E12" s="194">
        <v>3793</v>
      </c>
      <c r="F12" s="605">
        <v>64.915283244908437</v>
      </c>
      <c r="G12" s="194">
        <v>906</v>
      </c>
      <c r="H12" s="605">
        <v>15.505733356152662</v>
      </c>
      <c r="I12" s="194">
        <v>279</v>
      </c>
      <c r="J12" s="605">
        <v>4.7749443778880716</v>
      </c>
      <c r="K12" s="194">
        <v>222</v>
      </c>
      <c r="L12" s="605">
        <v>3.799418107136745</v>
      </c>
      <c r="M12" s="194">
        <v>289</v>
      </c>
      <c r="N12" s="86">
        <v>4.9460893376690063</v>
      </c>
      <c r="O12" s="91"/>
      <c r="P12" s="91"/>
      <c r="Q12" s="91"/>
      <c r="R12" s="91"/>
      <c r="S12" s="91"/>
      <c r="T12" s="91"/>
    </row>
    <row r="13" spans="1:20">
      <c r="A13" s="187" t="s">
        <v>12</v>
      </c>
      <c r="B13" s="600">
        <v>17982</v>
      </c>
      <c r="C13" s="188" t="s">
        <v>39</v>
      </c>
      <c r="D13" s="296" t="s">
        <v>39</v>
      </c>
      <c r="E13" s="188" t="s">
        <v>39</v>
      </c>
      <c r="F13" s="296" t="s">
        <v>39</v>
      </c>
      <c r="G13" s="188" t="s">
        <v>39</v>
      </c>
      <c r="H13" s="296" t="s">
        <v>39</v>
      </c>
      <c r="I13" s="188" t="s">
        <v>39</v>
      </c>
      <c r="J13" s="296" t="s">
        <v>39</v>
      </c>
      <c r="K13" s="188" t="s">
        <v>39</v>
      </c>
      <c r="L13" s="296" t="s">
        <v>39</v>
      </c>
      <c r="M13" s="188" t="s">
        <v>39</v>
      </c>
      <c r="N13" s="595" t="s">
        <v>39</v>
      </c>
      <c r="O13" s="91"/>
      <c r="P13" s="91"/>
      <c r="Q13" s="91"/>
      <c r="R13" s="91"/>
      <c r="S13" s="91"/>
      <c r="T13" s="91"/>
    </row>
    <row r="14" spans="1:20">
      <c r="A14" s="193" t="s">
        <v>11</v>
      </c>
      <c r="B14" s="601">
        <v>53738</v>
      </c>
      <c r="C14" s="194">
        <v>4873</v>
      </c>
      <c r="D14" s="605">
        <v>9.0680710112025018</v>
      </c>
      <c r="E14" s="194">
        <v>36727</v>
      </c>
      <c r="F14" s="605">
        <v>68.344560646097733</v>
      </c>
      <c r="G14" s="194">
        <v>2011</v>
      </c>
      <c r="H14" s="605">
        <v>3.7422308236257398</v>
      </c>
      <c r="I14" s="194">
        <v>2819</v>
      </c>
      <c r="J14" s="605">
        <v>5.2458223231233019</v>
      </c>
      <c r="K14" s="194">
        <v>5361</v>
      </c>
      <c r="L14" s="605">
        <v>9.9761807287208306</v>
      </c>
      <c r="M14" s="194">
        <v>1947</v>
      </c>
      <c r="N14" s="86">
        <v>3.6231344672298929</v>
      </c>
      <c r="O14" s="91"/>
      <c r="P14" s="91"/>
      <c r="Q14" s="91"/>
      <c r="R14" s="91"/>
      <c r="S14" s="91"/>
      <c r="T14" s="91"/>
    </row>
    <row r="15" spans="1:20">
      <c r="A15" s="187" t="s">
        <v>10</v>
      </c>
      <c r="B15" s="600">
        <v>11288</v>
      </c>
      <c r="C15" s="188" t="s">
        <v>39</v>
      </c>
      <c r="D15" s="296" t="s">
        <v>39</v>
      </c>
      <c r="E15" s="188" t="s">
        <v>39</v>
      </c>
      <c r="F15" s="296" t="s">
        <v>39</v>
      </c>
      <c r="G15" s="188" t="s">
        <v>39</v>
      </c>
      <c r="H15" s="296" t="s">
        <v>39</v>
      </c>
      <c r="I15" s="188" t="s">
        <v>39</v>
      </c>
      <c r="J15" s="296" t="s">
        <v>39</v>
      </c>
      <c r="K15" s="188" t="s">
        <v>39</v>
      </c>
      <c r="L15" s="296" t="s">
        <v>39</v>
      </c>
      <c r="M15" s="188" t="s">
        <v>39</v>
      </c>
      <c r="N15" s="595" t="s">
        <v>39</v>
      </c>
      <c r="O15" s="91"/>
      <c r="P15" s="91"/>
      <c r="Q15" s="91"/>
      <c r="R15" s="91"/>
      <c r="S15" s="91"/>
      <c r="T15" s="91"/>
    </row>
    <row r="16" spans="1:20">
      <c r="A16" s="193" t="s">
        <v>9</v>
      </c>
      <c r="B16" s="601">
        <v>61661</v>
      </c>
      <c r="C16" s="194">
        <v>2256</v>
      </c>
      <c r="D16" s="605">
        <v>3.6587145845834481</v>
      </c>
      <c r="E16" s="194">
        <v>42526</v>
      </c>
      <c r="F16" s="605">
        <v>68.967418627657679</v>
      </c>
      <c r="G16" s="194">
        <v>12491</v>
      </c>
      <c r="H16" s="605">
        <v>20.257537179092132</v>
      </c>
      <c r="I16" s="194">
        <v>1968</v>
      </c>
      <c r="J16" s="605">
        <v>3.1916446376153482</v>
      </c>
      <c r="K16" s="194">
        <v>1099</v>
      </c>
      <c r="L16" s="605">
        <v>1.7823259434650751</v>
      </c>
      <c r="M16" s="194">
        <v>1321</v>
      </c>
      <c r="N16" s="86">
        <v>2.1423590275863185</v>
      </c>
      <c r="O16" s="91"/>
      <c r="P16" s="91"/>
      <c r="Q16" s="91"/>
      <c r="R16" s="91"/>
      <c r="S16" s="91"/>
      <c r="T16" s="91"/>
    </row>
    <row r="17" spans="1:20">
      <c r="A17" s="187" t="s">
        <v>8</v>
      </c>
      <c r="B17" s="600">
        <v>130477</v>
      </c>
      <c r="C17" s="188">
        <v>7137</v>
      </c>
      <c r="D17" s="296">
        <v>5.4699295661304292</v>
      </c>
      <c r="E17" s="188">
        <v>92581</v>
      </c>
      <c r="F17" s="296">
        <v>70.955800639193114</v>
      </c>
      <c r="G17" s="188">
        <v>13433</v>
      </c>
      <c r="H17" s="296">
        <v>10.295301087547996</v>
      </c>
      <c r="I17" s="188">
        <v>4918</v>
      </c>
      <c r="J17" s="296">
        <v>3.7692466871555905</v>
      </c>
      <c r="K17" s="188">
        <v>9006</v>
      </c>
      <c r="L17" s="296">
        <v>6.9023659342259558</v>
      </c>
      <c r="M17" s="188">
        <v>3402</v>
      </c>
      <c r="N17" s="595">
        <v>2.6073560857469134</v>
      </c>
      <c r="O17" s="91"/>
      <c r="P17" s="91"/>
      <c r="Q17" s="91"/>
      <c r="R17" s="91"/>
      <c r="S17" s="91"/>
      <c r="T17" s="91"/>
    </row>
    <row r="18" spans="1:20">
      <c r="A18" s="193" t="s">
        <v>7</v>
      </c>
      <c r="B18" s="601">
        <v>33813</v>
      </c>
      <c r="C18" s="194">
        <v>1462</v>
      </c>
      <c r="D18" s="605">
        <v>4.3237807943690294</v>
      </c>
      <c r="E18" s="194">
        <v>24751</v>
      </c>
      <c r="F18" s="605">
        <v>73.199656936681151</v>
      </c>
      <c r="G18" s="194">
        <v>2784</v>
      </c>
      <c r="H18" s="605">
        <v>8.2335196522047731</v>
      </c>
      <c r="I18" s="194">
        <v>1590</v>
      </c>
      <c r="J18" s="605">
        <v>4.7023334220566051</v>
      </c>
      <c r="K18" s="194">
        <v>2183</v>
      </c>
      <c r="L18" s="605">
        <v>6.4560967675154526</v>
      </c>
      <c r="M18" s="194">
        <v>1043</v>
      </c>
      <c r="N18" s="86">
        <v>3.0846124271729809</v>
      </c>
      <c r="O18" s="91"/>
      <c r="P18" s="91"/>
      <c r="Q18" s="91"/>
      <c r="R18" s="91"/>
      <c r="S18" s="91"/>
      <c r="T18" s="91"/>
    </row>
    <row r="19" spans="1:20">
      <c r="A19" s="187" t="s">
        <v>6</v>
      </c>
      <c r="B19" s="600">
        <v>6927</v>
      </c>
      <c r="C19" s="188" t="s">
        <v>39</v>
      </c>
      <c r="D19" s="296" t="s">
        <v>39</v>
      </c>
      <c r="E19" s="188" t="s">
        <v>39</v>
      </c>
      <c r="F19" s="296" t="s">
        <v>39</v>
      </c>
      <c r="G19" s="188" t="s">
        <v>39</v>
      </c>
      <c r="H19" s="296" t="s">
        <v>39</v>
      </c>
      <c r="I19" s="188" t="s">
        <v>39</v>
      </c>
      <c r="J19" s="296" t="s">
        <v>39</v>
      </c>
      <c r="K19" s="188" t="s">
        <v>39</v>
      </c>
      <c r="L19" s="296" t="s">
        <v>39</v>
      </c>
      <c r="M19" s="188" t="s">
        <v>39</v>
      </c>
      <c r="N19" s="595" t="s">
        <v>39</v>
      </c>
      <c r="O19" s="91"/>
      <c r="P19" s="91"/>
      <c r="Q19" s="91"/>
      <c r="R19" s="91"/>
      <c r="S19" s="91"/>
      <c r="T19" s="91"/>
    </row>
    <row r="20" spans="1:20">
      <c r="A20" s="193" t="s">
        <v>5</v>
      </c>
      <c r="B20" s="601">
        <v>30774</v>
      </c>
      <c r="C20" s="194">
        <v>3283</v>
      </c>
      <c r="D20" s="605">
        <v>10.668096445051017</v>
      </c>
      <c r="E20" s="194">
        <v>24361</v>
      </c>
      <c r="F20" s="605">
        <v>79.16098004809254</v>
      </c>
      <c r="G20" s="194">
        <v>635</v>
      </c>
      <c r="H20" s="605">
        <v>2.0634301683239098</v>
      </c>
      <c r="I20" s="194">
        <v>772</v>
      </c>
      <c r="J20" s="605">
        <v>2.5086111652693832</v>
      </c>
      <c r="K20" s="194">
        <v>1303</v>
      </c>
      <c r="L20" s="605">
        <v>4.234093715474101</v>
      </c>
      <c r="M20" s="194">
        <v>420</v>
      </c>
      <c r="N20" s="86">
        <v>1.3647884577890428</v>
      </c>
      <c r="O20" s="91"/>
      <c r="P20" s="91"/>
      <c r="Q20" s="91"/>
      <c r="R20" s="91"/>
      <c r="S20" s="91"/>
      <c r="T20" s="91"/>
    </row>
    <row r="21" spans="1:20">
      <c r="A21" s="187" t="s">
        <v>4</v>
      </c>
      <c r="B21" s="600">
        <v>16136</v>
      </c>
      <c r="C21" s="188">
        <v>759</v>
      </c>
      <c r="D21" s="296">
        <v>4.703767972235994</v>
      </c>
      <c r="E21" s="188">
        <v>13612</v>
      </c>
      <c r="F21" s="296">
        <v>84.357957362419427</v>
      </c>
      <c r="G21" s="188">
        <v>802</v>
      </c>
      <c r="H21" s="296">
        <v>4.9702528507684685</v>
      </c>
      <c r="I21" s="188">
        <v>364</v>
      </c>
      <c r="J21" s="296">
        <v>2.2558254833911748</v>
      </c>
      <c r="K21" s="188">
        <v>427</v>
      </c>
      <c r="L21" s="296">
        <v>2.6462568170550322</v>
      </c>
      <c r="M21" s="188">
        <v>172</v>
      </c>
      <c r="N21" s="595">
        <v>1.065939514129896</v>
      </c>
      <c r="O21" s="91"/>
      <c r="P21" s="91"/>
      <c r="Q21" s="91"/>
      <c r="R21" s="91"/>
      <c r="S21" s="91"/>
      <c r="T21" s="91"/>
    </row>
    <row r="22" spans="1:20">
      <c r="A22" s="193" t="s">
        <v>3</v>
      </c>
      <c r="B22" s="601">
        <v>22071</v>
      </c>
      <c r="C22" s="194">
        <v>1089</v>
      </c>
      <c r="D22" s="605">
        <v>4.9340763898328124</v>
      </c>
      <c r="E22" s="194">
        <v>13899</v>
      </c>
      <c r="F22" s="605">
        <v>62.974038330841374</v>
      </c>
      <c r="G22" s="194">
        <v>5337</v>
      </c>
      <c r="H22" s="605">
        <v>24.181052059263287</v>
      </c>
      <c r="I22" s="194">
        <v>882</v>
      </c>
      <c r="J22" s="605">
        <v>3.9961941008563278</v>
      </c>
      <c r="K22" s="194">
        <v>257</v>
      </c>
      <c r="L22" s="605">
        <v>1.1644239046712881</v>
      </c>
      <c r="M22" s="194">
        <v>607</v>
      </c>
      <c r="N22" s="86">
        <v>2.7502152145349101</v>
      </c>
      <c r="O22" s="91"/>
      <c r="P22" s="91"/>
      <c r="Q22" s="91"/>
      <c r="R22" s="91"/>
      <c r="S22" s="91"/>
      <c r="T22" s="91"/>
    </row>
    <row r="23" spans="1:20" ht="14.5" thickBot="1">
      <c r="A23" s="187" t="s">
        <v>2</v>
      </c>
      <c r="B23" s="600">
        <v>15895</v>
      </c>
      <c r="C23" s="188" t="s">
        <v>39</v>
      </c>
      <c r="D23" s="296" t="s">
        <v>39</v>
      </c>
      <c r="E23" s="188" t="s">
        <v>39</v>
      </c>
      <c r="F23" s="296" t="s">
        <v>39</v>
      </c>
      <c r="G23" s="188" t="s">
        <v>39</v>
      </c>
      <c r="H23" s="296" t="s">
        <v>39</v>
      </c>
      <c r="I23" s="188" t="s">
        <v>39</v>
      </c>
      <c r="J23" s="296" t="s">
        <v>39</v>
      </c>
      <c r="K23" s="188" t="s">
        <v>39</v>
      </c>
      <c r="L23" s="296" t="s">
        <v>39</v>
      </c>
      <c r="M23" s="188" t="s">
        <v>39</v>
      </c>
      <c r="N23" s="595" t="s">
        <v>39</v>
      </c>
      <c r="O23" s="91"/>
      <c r="P23" s="91"/>
      <c r="Q23" s="91"/>
      <c r="R23" s="91"/>
      <c r="S23" s="91"/>
      <c r="T23" s="91"/>
    </row>
    <row r="24" spans="1:20">
      <c r="A24" s="203" t="s">
        <v>17</v>
      </c>
      <c r="B24" s="602">
        <v>533201</v>
      </c>
      <c r="C24" s="204">
        <v>27805</v>
      </c>
      <c r="D24" s="606">
        <v>5.214731405229923</v>
      </c>
      <c r="E24" s="204">
        <v>344653</v>
      </c>
      <c r="F24" s="606">
        <v>64.638475921838108</v>
      </c>
      <c r="G24" s="204">
        <v>86567</v>
      </c>
      <c r="H24" s="606">
        <v>16.235340893959314</v>
      </c>
      <c r="I24" s="204">
        <v>25333</v>
      </c>
      <c r="J24" s="606">
        <v>4.7511163707494921</v>
      </c>
      <c r="K24" s="204">
        <v>35374</v>
      </c>
      <c r="L24" s="606">
        <v>6.634271128523765</v>
      </c>
      <c r="M24" s="204">
        <v>13469</v>
      </c>
      <c r="N24" s="596">
        <v>2.5260642796994004</v>
      </c>
      <c r="O24" s="91"/>
      <c r="P24" s="91"/>
      <c r="Q24" s="91"/>
      <c r="R24" s="91"/>
      <c r="S24" s="91"/>
      <c r="T24" s="91"/>
    </row>
    <row r="25" spans="1:20">
      <c r="A25" s="208" t="s">
        <v>19</v>
      </c>
      <c r="B25" s="603">
        <v>128347</v>
      </c>
      <c r="C25" s="209">
        <v>8663</v>
      </c>
      <c r="D25" s="607">
        <v>6.7496708142769215</v>
      </c>
      <c r="E25" s="209">
        <v>101824</v>
      </c>
      <c r="F25" s="607">
        <v>79.33492796870982</v>
      </c>
      <c r="G25" s="209">
        <v>3429</v>
      </c>
      <c r="H25" s="607">
        <v>2.6716635371298123</v>
      </c>
      <c r="I25" s="209">
        <v>4253</v>
      </c>
      <c r="J25" s="607">
        <v>3.3136730893593147</v>
      </c>
      <c r="K25" s="209">
        <v>8126</v>
      </c>
      <c r="L25" s="607">
        <v>6.331273812399199</v>
      </c>
      <c r="M25" s="209">
        <v>2052</v>
      </c>
      <c r="N25" s="597">
        <v>1.5987907781249269</v>
      </c>
      <c r="O25" s="91"/>
      <c r="P25" s="91"/>
      <c r="Q25" s="91"/>
      <c r="R25" s="91"/>
      <c r="S25" s="91"/>
      <c r="T25" s="91"/>
    </row>
    <row r="26" spans="1:20" ht="14.5" thickBot="1">
      <c r="A26" s="213" t="s">
        <v>20</v>
      </c>
      <c r="B26" s="604">
        <v>661548</v>
      </c>
      <c r="C26" s="214">
        <v>36468</v>
      </c>
      <c r="D26" s="608">
        <v>5.5125251682417602</v>
      </c>
      <c r="E26" s="214">
        <v>446477</v>
      </c>
      <c r="F26" s="608">
        <v>67.489736194501376</v>
      </c>
      <c r="G26" s="214">
        <v>89996</v>
      </c>
      <c r="H26" s="608">
        <v>13.603850363087789</v>
      </c>
      <c r="I26" s="214">
        <v>29586</v>
      </c>
      <c r="J26" s="608">
        <v>4.4722378421520439</v>
      </c>
      <c r="K26" s="214">
        <v>43500</v>
      </c>
      <c r="L26" s="608">
        <v>6.575486586007365</v>
      </c>
      <c r="M26" s="214">
        <v>15521</v>
      </c>
      <c r="N26" s="598">
        <v>2.3461638460096621</v>
      </c>
      <c r="O26" s="91"/>
      <c r="P26" s="91"/>
      <c r="Q26" s="91"/>
      <c r="R26" s="91"/>
      <c r="S26" s="91"/>
      <c r="T26" s="91"/>
    </row>
    <row r="27" spans="1:20" ht="14.25" customHeight="1">
      <c r="A27" s="906" t="s">
        <v>221</v>
      </c>
      <c r="B27" s="906"/>
      <c r="C27" s="906"/>
      <c r="D27" s="906"/>
      <c r="E27" s="906"/>
      <c r="F27" s="906"/>
      <c r="G27" s="906"/>
      <c r="H27" s="906"/>
      <c r="I27" s="906"/>
      <c r="J27" s="906"/>
      <c r="K27" s="906"/>
      <c r="L27" s="906"/>
      <c r="M27" s="906"/>
      <c r="N27" s="906"/>
    </row>
    <row r="28" spans="1:20" s="135" customFormat="1" ht="25.15" customHeight="1">
      <c r="A28" s="899" t="s">
        <v>348</v>
      </c>
      <c r="B28" s="899"/>
      <c r="C28" s="899"/>
      <c r="D28" s="899"/>
      <c r="E28" s="899"/>
      <c r="F28" s="899"/>
      <c r="G28" s="899"/>
      <c r="H28" s="899"/>
      <c r="I28" s="899"/>
      <c r="J28" s="899"/>
      <c r="K28" s="899"/>
      <c r="L28" s="899"/>
      <c r="M28" s="899"/>
      <c r="N28" s="899"/>
    </row>
    <row r="29" spans="1:20" s="135" customFormat="1" ht="14.25" customHeight="1">
      <c r="A29" s="899" t="s">
        <v>349</v>
      </c>
      <c r="B29" s="900"/>
      <c r="C29" s="900"/>
      <c r="D29" s="900"/>
      <c r="E29" s="900"/>
      <c r="F29" s="900"/>
      <c r="G29" s="900"/>
      <c r="H29" s="900"/>
      <c r="I29" s="900"/>
      <c r="J29" s="900"/>
      <c r="K29" s="900"/>
      <c r="L29" s="900"/>
      <c r="M29" s="900"/>
      <c r="N29" s="900"/>
    </row>
    <row r="30" spans="1:20" s="135" customFormat="1" ht="14.25" customHeight="1">
      <c r="A30" s="899" t="s">
        <v>350</v>
      </c>
      <c r="B30" s="900"/>
      <c r="C30" s="900"/>
      <c r="D30" s="900"/>
      <c r="E30" s="900"/>
      <c r="F30" s="900"/>
      <c r="G30" s="900"/>
      <c r="H30" s="900"/>
      <c r="I30" s="900"/>
      <c r="J30" s="900"/>
      <c r="K30" s="900"/>
      <c r="L30" s="900"/>
      <c r="M30" s="900"/>
      <c r="N30" s="900"/>
    </row>
    <row r="31" spans="1:20" s="135" customFormat="1" ht="14.25" customHeight="1">
      <c r="A31" s="899" t="s">
        <v>297</v>
      </c>
      <c r="B31" s="899"/>
      <c r="C31" s="899"/>
      <c r="D31" s="899"/>
      <c r="E31" s="899"/>
      <c r="F31" s="899"/>
      <c r="G31" s="899"/>
      <c r="H31" s="899"/>
      <c r="I31" s="899"/>
      <c r="J31" s="899"/>
      <c r="K31" s="899"/>
      <c r="L31" s="899"/>
      <c r="M31" s="899"/>
      <c r="N31" s="899"/>
    </row>
    <row r="32" spans="1:20" s="135" customFormat="1" ht="27" customHeight="1">
      <c r="A32" s="899" t="s">
        <v>313</v>
      </c>
      <c r="B32" s="899"/>
      <c r="C32" s="899"/>
      <c r="D32" s="899"/>
      <c r="E32" s="899"/>
      <c r="F32" s="899"/>
      <c r="G32" s="899"/>
      <c r="H32" s="899"/>
      <c r="I32" s="899"/>
      <c r="J32" s="899"/>
      <c r="K32" s="899"/>
      <c r="L32" s="899"/>
      <c r="M32" s="899"/>
      <c r="N32" s="899"/>
    </row>
    <row r="33" spans="1:14" ht="25.5" customHeight="1">
      <c r="A33" s="900" t="s">
        <v>303</v>
      </c>
      <c r="B33" s="900"/>
      <c r="C33" s="900"/>
      <c r="D33" s="900"/>
      <c r="E33" s="900"/>
      <c r="F33" s="900"/>
      <c r="G33" s="900"/>
      <c r="H33" s="900"/>
      <c r="I33" s="900"/>
      <c r="J33" s="900"/>
      <c r="K33" s="900"/>
      <c r="L33" s="900"/>
      <c r="M33" s="900"/>
      <c r="N33" s="901"/>
    </row>
    <row r="34" spans="1:14" ht="14.5">
      <c r="A34" s="160"/>
      <c r="B34" s="160"/>
      <c r="C34" s="160"/>
      <c r="D34" s="241"/>
      <c r="E34" s="160"/>
      <c r="F34" s="241"/>
      <c r="G34" s="160"/>
      <c r="H34" s="241"/>
      <c r="I34" s="160"/>
      <c r="J34" s="241"/>
      <c r="K34" s="160"/>
      <c r="L34" s="241"/>
      <c r="M34" s="160"/>
    </row>
    <row r="35" spans="1:14" ht="23.5">
      <c r="A35" s="795">
        <v>2020</v>
      </c>
      <c r="B35" s="795"/>
      <c r="C35" s="795"/>
      <c r="D35" s="795"/>
      <c r="E35" s="795"/>
      <c r="F35" s="795"/>
      <c r="G35" s="795"/>
      <c r="H35" s="795"/>
      <c r="I35" s="795"/>
      <c r="J35" s="795"/>
      <c r="K35" s="795"/>
      <c r="L35" s="795"/>
      <c r="M35" s="795"/>
      <c r="N35" s="858"/>
    </row>
    <row r="36" spans="1:14" ht="15" customHeight="1">
      <c r="A36" s="165"/>
      <c r="B36" s="160"/>
      <c r="C36" s="160"/>
      <c r="D36" s="241"/>
      <c r="E36" s="160"/>
      <c r="F36" s="241"/>
      <c r="G36" s="160"/>
      <c r="H36" s="241"/>
      <c r="I36" s="160"/>
      <c r="J36" s="241"/>
      <c r="K36" s="160"/>
      <c r="L36" s="241"/>
      <c r="M36" s="160"/>
    </row>
    <row r="37" spans="1:14" ht="16.5">
      <c r="A37" s="903" t="s">
        <v>274</v>
      </c>
      <c r="B37" s="903"/>
      <c r="C37" s="903"/>
      <c r="D37" s="903"/>
      <c r="E37" s="903"/>
      <c r="F37" s="903"/>
      <c r="G37" s="903"/>
      <c r="H37" s="903"/>
      <c r="I37" s="903"/>
      <c r="J37" s="903"/>
      <c r="K37" s="903"/>
      <c r="L37" s="903"/>
      <c r="M37" s="903"/>
      <c r="N37" s="903"/>
    </row>
    <row r="38" spans="1:14" ht="14.5">
      <c r="A38" s="810" t="s">
        <v>21</v>
      </c>
      <c r="B38" s="822" t="s">
        <v>22</v>
      </c>
      <c r="C38" s="811" t="s">
        <v>23</v>
      </c>
      <c r="D38" s="809"/>
      <c r="E38" s="809"/>
      <c r="F38" s="809"/>
      <c r="G38" s="809"/>
      <c r="H38" s="809"/>
      <c r="I38" s="809"/>
      <c r="J38" s="809"/>
      <c r="K38" s="809"/>
      <c r="L38" s="809"/>
      <c r="M38" s="809"/>
      <c r="N38" s="902"/>
    </row>
    <row r="39" spans="1:14" ht="38.25" customHeight="1">
      <c r="A39" s="810"/>
      <c r="B39" s="822"/>
      <c r="C39" s="808" t="s">
        <v>293</v>
      </c>
      <c r="D39" s="810"/>
      <c r="E39" s="811" t="s">
        <v>294</v>
      </c>
      <c r="F39" s="810"/>
      <c r="G39" s="811" t="s">
        <v>295</v>
      </c>
      <c r="H39" s="810"/>
      <c r="I39" s="811" t="s">
        <v>296</v>
      </c>
      <c r="J39" s="810"/>
      <c r="K39" s="811" t="s">
        <v>347</v>
      </c>
      <c r="L39" s="810"/>
      <c r="M39" s="811" t="s">
        <v>29</v>
      </c>
      <c r="N39" s="902"/>
    </row>
    <row r="40" spans="1:14" ht="14.9" customHeight="1" thickBot="1">
      <c r="A40" s="867"/>
      <c r="B40" s="812" t="s">
        <v>0</v>
      </c>
      <c r="C40" s="813"/>
      <c r="D40" s="562" t="s">
        <v>1</v>
      </c>
      <c r="E40" s="539" t="s">
        <v>0</v>
      </c>
      <c r="F40" s="562" t="s">
        <v>1</v>
      </c>
      <c r="G40" s="539" t="s">
        <v>0</v>
      </c>
      <c r="H40" s="562" t="s">
        <v>1</v>
      </c>
      <c r="I40" s="539" t="s">
        <v>0</v>
      </c>
      <c r="J40" s="562" t="s">
        <v>1</v>
      </c>
      <c r="K40" s="539" t="s">
        <v>0</v>
      </c>
      <c r="L40" s="562" t="s">
        <v>1</v>
      </c>
      <c r="M40" s="539" t="s">
        <v>0</v>
      </c>
      <c r="N40" s="562" t="s">
        <v>1</v>
      </c>
    </row>
    <row r="41" spans="1:14">
      <c r="A41" s="193" t="s">
        <v>16</v>
      </c>
      <c r="B41" s="555">
        <v>96434</v>
      </c>
      <c r="C41" s="269">
        <v>4581</v>
      </c>
      <c r="D41" s="249">
        <v>4.7503992367837071</v>
      </c>
      <c r="E41" s="269">
        <v>65458</v>
      </c>
      <c r="F41" s="242">
        <v>67.878549059460354</v>
      </c>
      <c r="G41" s="269">
        <v>8523</v>
      </c>
      <c r="H41" s="242">
        <v>8.838169110479706</v>
      </c>
      <c r="I41" s="269">
        <v>6914</v>
      </c>
      <c r="J41" s="249">
        <v>7.1696704481821767</v>
      </c>
      <c r="K41" s="269">
        <v>8362</v>
      </c>
      <c r="L41" s="249">
        <v>8.6712155463840546</v>
      </c>
      <c r="M41" s="269">
        <v>2596</v>
      </c>
      <c r="N41" s="47">
        <v>2.6919965987099985</v>
      </c>
    </row>
    <row r="42" spans="1:14">
      <c r="A42" s="187" t="s">
        <v>15</v>
      </c>
      <c r="B42" s="556">
        <v>97317</v>
      </c>
      <c r="C42" s="264">
        <v>4149</v>
      </c>
      <c r="D42" s="246">
        <v>4.2633866642004996</v>
      </c>
      <c r="E42" s="264">
        <v>47246</v>
      </c>
      <c r="F42" s="246">
        <v>48.548557805933193</v>
      </c>
      <c r="G42" s="264">
        <v>35569</v>
      </c>
      <c r="H42" s="246">
        <v>36.549626478415895</v>
      </c>
      <c r="I42" s="264">
        <v>3072</v>
      </c>
      <c r="J42" s="246">
        <v>3.1566941027775206</v>
      </c>
      <c r="K42" s="264">
        <v>6345</v>
      </c>
      <c r="L42" s="246">
        <v>6.5199297142328678</v>
      </c>
      <c r="M42" s="264">
        <v>936</v>
      </c>
      <c r="N42" s="51">
        <v>0.96180523444002586</v>
      </c>
    </row>
    <row r="43" spans="1:14">
      <c r="A43" s="193" t="s">
        <v>18</v>
      </c>
      <c r="B43" s="557">
        <v>34098</v>
      </c>
      <c r="C43" s="269">
        <v>1970</v>
      </c>
      <c r="D43" s="249">
        <v>5.7774649539562439</v>
      </c>
      <c r="E43" s="269">
        <v>23828</v>
      </c>
      <c r="F43" s="249">
        <v>69.88093143292862</v>
      </c>
      <c r="G43" s="269">
        <v>980</v>
      </c>
      <c r="H43" s="249">
        <v>2.8740688603437152</v>
      </c>
      <c r="I43" s="269">
        <v>2036</v>
      </c>
      <c r="J43" s="249">
        <v>5.9710246935304117</v>
      </c>
      <c r="K43" s="269">
        <v>4488</v>
      </c>
      <c r="L43" s="249">
        <v>13.162062291043464</v>
      </c>
      <c r="M43" s="269">
        <v>796</v>
      </c>
      <c r="N43" s="47">
        <v>2.3344477681975482</v>
      </c>
    </row>
    <row r="44" spans="1:14">
      <c r="A44" s="187" t="s">
        <v>14</v>
      </c>
      <c r="B44" s="556">
        <v>18500</v>
      </c>
      <c r="C44" s="264">
        <v>548</v>
      </c>
      <c r="D44" s="246">
        <v>2.9621621621621621</v>
      </c>
      <c r="E44" s="264">
        <v>16061</v>
      </c>
      <c r="F44" s="246">
        <v>86.816216216216219</v>
      </c>
      <c r="G44" s="264">
        <v>155</v>
      </c>
      <c r="H44" s="246">
        <v>0.83783783783783783</v>
      </c>
      <c r="I44" s="264">
        <v>562</v>
      </c>
      <c r="J44" s="246">
        <v>3.0378378378378379</v>
      </c>
      <c r="K44" s="264">
        <v>1006</v>
      </c>
      <c r="L44" s="246">
        <v>5.4378378378378374</v>
      </c>
      <c r="M44" s="264">
        <v>168</v>
      </c>
      <c r="N44" s="51">
        <v>0.90810810810810805</v>
      </c>
    </row>
    <row r="45" spans="1:14">
      <c r="A45" s="193" t="s">
        <v>13</v>
      </c>
      <c r="B45" s="557">
        <v>5714</v>
      </c>
      <c r="C45" s="269">
        <v>391</v>
      </c>
      <c r="D45" s="249">
        <v>6.8428421421071057</v>
      </c>
      <c r="E45" s="269">
        <v>3805</v>
      </c>
      <c r="F45" s="249">
        <v>66.590829541477063</v>
      </c>
      <c r="G45" s="269">
        <v>826</v>
      </c>
      <c r="H45" s="249">
        <v>14.455722786139308</v>
      </c>
      <c r="I45" s="269">
        <v>250</v>
      </c>
      <c r="J45" s="249">
        <v>4.3752187609380471</v>
      </c>
      <c r="K45" s="269">
        <v>182</v>
      </c>
      <c r="L45" s="249">
        <v>3.1851592579628982</v>
      </c>
      <c r="M45" s="269">
        <v>260</v>
      </c>
      <c r="N45" s="47">
        <v>4.550227511375569</v>
      </c>
    </row>
    <row r="46" spans="1:14">
      <c r="A46" s="187" t="s">
        <v>12</v>
      </c>
      <c r="B46" s="556">
        <v>17629</v>
      </c>
      <c r="C46" s="264">
        <v>1402</v>
      </c>
      <c r="D46" s="246">
        <v>7.9528050371546879</v>
      </c>
      <c r="E46" s="264">
        <v>9941</v>
      </c>
      <c r="F46" s="246">
        <v>56.390039140053318</v>
      </c>
      <c r="G46" s="264">
        <v>3339</v>
      </c>
      <c r="H46" s="246">
        <v>18.94038232457882</v>
      </c>
      <c r="I46" s="264">
        <v>1484</v>
      </c>
      <c r="J46" s="246">
        <v>8.4179476998128084</v>
      </c>
      <c r="K46" s="264">
        <v>741</v>
      </c>
      <c r="L46" s="246">
        <v>4.2033013784105737</v>
      </c>
      <c r="M46" s="264">
        <v>722</v>
      </c>
      <c r="N46" s="51">
        <v>4.0955244199897898</v>
      </c>
    </row>
    <row r="47" spans="1:14">
      <c r="A47" s="193" t="s">
        <v>11</v>
      </c>
      <c r="B47" s="557">
        <v>51302</v>
      </c>
      <c r="C47" s="269">
        <v>5152</v>
      </c>
      <c r="D47" s="249">
        <v>10.042493470040155</v>
      </c>
      <c r="E47" s="269">
        <v>35093</v>
      </c>
      <c r="F47" s="249">
        <v>68.404740555923752</v>
      </c>
      <c r="G47" s="269">
        <v>1988</v>
      </c>
      <c r="H47" s="249">
        <v>3.8750925889828856</v>
      </c>
      <c r="I47" s="269">
        <v>2973</v>
      </c>
      <c r="J47" s="249">
        <v>5.7950957077696774</v>
      </c>
      <c r="K47" s="269">
        <v>4388</v>
      </c>
      <c r="L47" s="249">
        <v>8.5532727768897896</v>
      </c>
      <c r="M47" s="269">
        <v>1708</v>
      </c>
      <c r="N47" s="47">
        <v>3.3293049003937467</v>
      </c>
    </row>
    <row r="48" spans="1:14">
      <c r="A48" s="187" t="s">
        <v>10</v>
      </c>
      <c r="B48" s="556">
        <v>11206</v>
      </c>
      <c r="C48" s="264">
        <v>492</v>
      </c>
      <c r="D48" s="246">
        <v>4.3905050865607711</v>
      </c>
      <c r="E48" s="264">
        <v>9538</v>
      </c>
      <c r="F48" s="246">
        <v>85.115116901659832</v>
      </c>
      <c r="G48" s="264">
        <v>413</v>
      </c>
      <c r="H48" s="246">
        <v>3.6855256112796719</v>
      </c>
      <c r="I48" s="264">
        <v>256</v>
      </c>
      <c r="J48" s="246">
        <v>2.2844904515438156</v>
      </c>
      <c r="K48" s="264">
        <v>322</v>
      </c>
      <c r="L48" s="246">
        <v>2.8734606460824557</v>
      </c>
      <c r="M48" s="264">
        <v>185</v>
      </c>
      <c r="N48" s="51">
        <v>1.6509013028734607</v>
      </c>
    </row>
    <row r="49" spans="1:14">
      <c r="A49" s="193" t="s">
        <v>9</v>
      </c>
      <c r="B49" s="557">
        <v>58547</v>
      </c>
      <c r="C49" s="269">
        <v>2226</v>
      </c>
      <c r="D49" s="249">
        <v>3.802073547747963</v>
      </c>
      <c r="E49" s="269">
        <v>40890</v>
      </c>
      <c r="F49" s="249">
        <v>69.841324064426871</v>
      </c>
      <c r="G49" s="269">
        <v>11375</v>
      </c>
      <c r="H49" s="249">
        <v>19.428834953114592</v>
      </c>
      <c r="I49" s="269">
        <v>1885</v>
      </c>
      <c r="J49" s="249">
        <v>3.2196355065161324</v>
      </c>
      <c r="K49" s="269">
        <v>776</v>
      </c>
      <c r="L49" s="249">
        <v>1.3254308504278614</v>
      </c>
      <c r="M49" s="269">
        <v>1395</v>
      </c>
      <c r="N49" s="47">
        <v>2.3827010777665807</v>
      </c>
    </row>
    <row r="50" spans="1:14">
      <c r="A50" s="187" t="s">
        <v>8</v>
      </c>
      <c r="B50" s="556">
        <v>124265</v>
      </c>
      <c r="C50" s="264">
        <v>6526</v>
      </c>
      <c r="D50" s="246">
        <v>5.2516798776807629</v>
      </c>
      <c r="E50" s="264">
        <v>90209</v>
      </c>
      <c r="F50" s="246">
        <v>72.594053031827144</v>
      </c>
      <c r="G50" s="264">
        <v>12458</v>
      </c>
      <c r="H50" s="246">
        <v>10.025349052428279</v>
      </c>
      <c r="I50" s="264">
        <v>5079</v>
      </c>
      <c r="J50" s="246">
        <v>4.087232929626202</v>
      </c>
      <c r="K50" s="264">
        <v>6965</v>
      </c>
      <c r="L50" s="246">
        <v>5.6049571480304188</v>
      </c>
      <c r="M50" s="264">
        <v>3028</v>
      </c>
      <c r="N50" s="51">
        <v>2.4367279604071945</v>
      </c>
    </row>
    <row r="51" spans="1:14">
      <c r="A51" s="193" t="s">
        <v>7</v>
      </c>
      <c r="B51" s="557">
        <v>32960</v>
      </c>
      <c r="C51" s="269">
        <v>1438</v>
      </c>
      <c r="D51" s="249">
        <v>4.3628640776699026</v>
      </c>
      <c r="E51" s="269">
        <v>24280</v>
      </c>
      <c r="F51" s="249">
        <v>73.665048543689309</v>
      </c>
      <c r="G51" s="269">
        <v>2745</v>
      </c>
      <c r="H51" s="249">
        <v>8.3282766990291268</v>
      </c>
      <c r="I51" s="269">
        <v>1531</v>
      </c>
      <c r="J51" s="249">
        <v>4.6450242718446599</v>
      </c>
      <c r="K51" s="269">
        <v>2023</v>
      </c>
      <c r="L51" s="249">
        <v>6.137742718446602</v>
      </c>
      <c r="M51" s="269">
        <v>943</v>
      </c>
      <c r="N51" s="47">
        <v>2.8610436893203883</v>
      </c>
    </row>
    <row r="52" spans="1:14">
      <c r="A52" s="187" t="s">
        <v>6</v>
      </c>
      <c r="B52" s="556">
        <v>6708</v>
      </c>
      <c r="C52" s="264">
        <v>236</v>
      </c>
      <c r="D52" s="246">
        <v>3.5181872391174713</v>
      </c>
      <c r="E52" s="264">
        <v>4717</v>
      </c>
      <c r="F52" s="246">
        <v>70.319022063208109</v>
      </c>
      <c r="G52" s="264">
        <v>1150</v>
      </c>
      <c r="H52" s="246">
        <v>17.14370900417412</v>
      </c>
      <c r="I52" s="264">
        <v>184</v>
      </c>
      <c r="J52" s="246">
        <v>2.7429934406678593</v>
      </c>
      <c r="K52" s="264">
        <v>364</v>
      </c>
      <c r="L52" s="246">
        <v>5.4263565891472867</v>
      </c>
      <c r="M52" s="264">
        <v>57</v>
      </c>
      <c r="N52" s="51">
        <v>0.84973166368515207</v>
      </c>
    </row>
    <row r="53" spans="1:14">
      <c r="A53" s="193" t="s">
        <v>5</v>
      </c>
      <c r="B53" s="557">
        <v>30191</v>
      </c>
      <c r="C53" s="269">
        <v>3135</v>
      </c>
      <c r="D53" s="249">
        <v>10.383889238514788</v>
      </c>
      <c r="E53" s="269">
        <v>24197</v>
      </c>
      <c r="F53" s="249">
        <v>80.146401245404263</v>
      </c>
      <c r="G53" s="269">
        <v>635</v>
      </c>
      <c r="H53" s="249">
        <v>2.1032758106720544</v>
      </c>
      <c r="I53" s="269">
        <v>788</v>
      </c>
      <c r="J53" s="249">
        <v>2.6100493524560302</v>
      </c>
      <c r="K53" s="269">
        <v>1021</v>
      </c>
      <c r="L53" s="249">
        <v>3.3818025239309728</v>
      </c>
      <c r="M53" s="269">
        <v>415</v>
      </c>
      <c r="N53" s="47">
        <v>1.3745818290218939</v>
      </c>
    </row>
    <row r="54" spans="1:14">
      <c r="A54" s="187" t="s">
        <v>4</v>
      </c>
      <c r="B54" s="556">
        <v>16111</v>
      </c>
      <c r="C54" s="264">
        <v>729</v>
      </c>
      <c r="D54" s="246">
        <v>4.5248587921296011</v>
      </c>
      <c r="E54" s="264">
        <v>13706</v>
      </c>
      <c r="F54" s="246">
        <v>85.072310843523056</v>
      </c>
      <c r="G54" s="264">
        <v>760</v>
      </c>
      <c r="H54" s="246">
        <v>4.7172739122338774</v>
      </c>
      <c r="I54" s="264">
        <v>366</v>
      </c>
      <c r="J54" s="246">
        <v>2.2717398051021043</v>
      </c>
      <c r="K54" s="264">
        <v>362</v>
      </c>
      <c r="L54" s="246">
        <v>2.2469120476692943</v>
      </c>
      <c r="M54" s="264">
        <v>188</v>
      </c>
      <c r="N54" s="51">
        <v>1.1669045993420644</v>
      </c>
    </row>
    <row r="55" spans="1:14">
      <c r="A55" s="193" t="s">
        <v>3</v>
      </c>
      <c r="B55" s="557">
        <v>21039</v>
      </c>
      <c r="C55" s="269">
        <v>1097</v>
      </c>
      <c r="D55" s="249">
        <v>5.2141261466799751</v>
      </c>
      <c r="E55" s="269">
        <v>13157</v>
      </c>
      <c r="F55" s="249">
        <v>62.536242216835404</v>
      </c>
      <c r="G55" s="269">
        <v>5087</v>
      </c>
      <c r="H55" s="249">
        <v>24.178905841532391</v>
      </c>
      <c r="I55" s="269">
        <v>891</v>
      </c>
      <c r="J55" s="249">
        <v>4.2349921574219307</v>
      </c>
      <c r="K55" s="269">
        <v>202</v>
      </c>
      <c r="L55" s="249">
        <v>0.96012167878701449</v>
      </c>
      <c r="M55" s="269">
        <v>605</v>
      </c>
      <c r="N55" s="47">
        <v>2.8756119587432862</v>
      </c>
    </row>
    <row r="56" spans="1:14" ht="14.5" thickBot="1">
      <c r="A56" s="187" t="s">
        <v>2</v>
      </c>
      <c r="B56" s="556">
        <v>15609</v>
      </c>
      <c r="C56" s="264">
        <v>1398</v>
      </c>
      <c r="D56" s="246">
        <v>8.9563713242360183</v>
      </c>
      <c r="E56" s="264">
        <v>13557</v>
      </c>
      <c r="F56" s="246">
        <v>86.853738227945428</v>
      </c>
      <c r="G56" s="264">
        <v>280</v>
      </c>
      <c r="H56" s="246">
        <v>1.7938368889743099</v>
      </c>
      <c r="I56" s="264">
        <v>184</v>
      </c>
      <c r="J56" s="246">
        <v>1.1788070984688321</v>
      </c>
      <c r="K56" s="264">
        <v>39</v>
      </c>
      <c r="L56" s="246">
        <v>0.24985585239285027</v>
      </c>
      <c r="M56" s="264">
        <v>151</v>
      </c>
      <c r="N56" s="51">
        <v>0.96739060798257415</v>
      </c>
    </row>
    <row r="57" spans="1:14">
      <c r="A57" s="203" t="s">
        <v>17</v>
      </c>
      <c r="B57" s="559">
        <v>511915</v>
      </c>
      <c r="C57" s="261">
        <v>27198</v>
      </c>
      <c r="D57" s="253">
        <v>5.3129914145903134</v>
      </c>
      <c r="E57" s="261">
        <v>334796</v>
      </c>
      <c r="F57" s="253">
        <v>65.400701288299814</v>
      </c>
      <c r="G57" s="261">
        <v>83060</v>
      </c>
      <c r="H57" s="253">
        <v>16.225349911606418</v>
      </c>
      <c r="I57" s="261">
        <v>24263</v>
      </c>
      <c r="J57" s="253">
        <v>4.7396540441284198</v>
      </c>
      <c r="K57" s="261">
        <v>30348</v>
      </c>
      <c r="L57" s="253">
        <v>5.9283279450690056</v>
      </c>
      <c r="M57" s="261">
        <v>12250</v>
      </c>
      <c r="N57" s="48">
        <v>2.3929753963060274</v>
      </c>
    </row>
    <row r="58" spans="1:14">
      <c r="A58" s="208" t="s">
        <v>19</v>
      </c>
      <c r="B58" s="560">
        <v>125715</v>
      </c>
      <c r="C58" s="262">
        <v>8272</v>
      </c>
      <c r="D58" s="256">
        <v>6.5799626138487843</v>
      </c>
      <c r="E58" s="262">
        <v>100887</v>
      </c>
      <c r="F58" s="256">
        <v>80.250566758143421</v>
      </c>
      <c r="G58" s="262">
        <v>3223</v>
      </c>
      <c r="H58" s="256">
        <v>2.5637354333214017</v>
      </c>
      <c r="I58" s="262">
        <v>4192</v>
      </c>
      <c r="J58" s="256">
        <v>3.3345265083721114</v>
      </c>
      <c r="K58" s="262">
        <v>7238</v>
      </c>
      <c r="L58" s="256">
        <v>5.7574672871176871</v>
      </c>
      <c r="M58" s="262">
        <v>1903</v>
      </c>
      <c r="N58" s="49">
        <v>1.5137413991965953</v>
      </c>
    </row>
    <row r="59" spans="1:14" ht="14.5" thickBot="1">
      <c r="A59" s="213" t="s">
        <v>20</v>
      </c>
      <c r="B59" s="561">
        <v>637630</v>
      </c>
      <c r="C59" s="263">
        <v>35470</v>
      </c>
      <c r="D59" s="259">
        <v>5.5627871963364335</v>
      </c>
      <c r="E59" s="263">
        <v>435683</v>
      </c>
      <c r="F59" s="259">
        <v>68.328497718112374</v>
      </c>
      <c r="G59" s="263">
        <v>86283</v>
      </c>
      <c r="H59" s="259">
        <v>13.531828803538101</v>
      </c>
      <c r="I59" s="263">
        <v>28455</v>
      </c>
      <c r="J59" s="259">
        <v>4.4626193874190356</v>
      </c>
      <c r="K59" s="263">
        <v>37586</v>
      </c>
      <c r="L59" s="259">
        <v>5.8946410927967632</v>
      </c>
      <c r="M59" s="263">
        <v>14153</v>
      </c>
      <c r="N59" s="50">
        <v>2.2196258017972808</v>
      </c>
    </row>
    <row r="60" spans="1:14" ht="14.25" customHeight="1">
      <c r="A60" s="906" t="s">
        <v>221</v>
      </c>
      <c r="B60" s="906"/>
      <c r="C60" s="906"/>
      <c r="D60" s="906"/>
      <c r="E60" s="906"/>
      <c r="F60" s="906"/>
      <c r="G60" s="906"/>
      <c r="H60" s="906"/>
      <c r="I60" s="906"/>
      <c r="J60" s="906"/>
      <c r="K60" s="906"/>
      <c r="L60" s="906"/>
      <c r="M60" s="906"/>
      <c r="N60" s="906"/>
    </row>
    <row r="61" spans="1:14" s="135" customFormat="1" ht="23.25" customHeight="1">
      <c r="A61" s="899" t="s">
        <v>348</v>
      </c>
      <c r="B61" s="899"/>
      <c r="C61" s="899"/>
      <c r="D61" s="899"/>
      <c r="E61" s="899"/>
      <c r="F61" s="899"/>
      <c r="G61" s="899"/>
      <c r="H61" s="899"/>
      <c r="I61" s="899"/>
      <c r="J61" s="899"/>
      <c r="K61" s="899"/>
      <c r="L61" s="899"/>
      <c r="M61" s="899"/>
      <c r="N61" s="899"/>
    </row>
    <row r="62" spans="1:14" s="135" customFormat="1" ht="14.25" customHeight="1">
      <c r="A62" s="899" t="s">
        <v>349</v>
      </c>
      <c r="B62" s="900"/>
      <c r="C62" s="900"/>
      <c r="D62" s="900"/>
      <c r="E62" s="900"/>
      <c r="F62" s="900"/>
      <c r="G62" s="900"/>
      <c r="H62" s="900"/>
      <c r="I62" s="900"/>
      <c r="J62" s="900"/>
      <c r="K62" s="900"/>
      <c r="L62" s="900"/>
      <c r="M62" s="900"/>
      <c r="N62" s="900"/>
    </row>
    <row r="63" spans="1:14" s="135" customFormat="1" ht="14.25" customHeight="1">
      <c r="A63" s="899" t="s">
        <v>350</v>
      </c>
      <c r="B63" s="900"/>
      <c r="C63" s="900"/>
      <c r="D63" s="900"/>
      <c r="E63" s="900"/>
      <c r="F63" s="900"/>
      <c r="G63" s="900"/>
      <c r="H63" s="900"/>
      <c r="I63" s="900"/>
      <c r="J63" s="900"/>
      <c r="K63" s="900"/>
      <c r="L63" s="900"/>
      <c r="M63" s="900"/>
      <c r="N63" s="900"/>
    </row>
    <row r="64" spans="1:14" s="135" customFormat="1" ht="14.25" customHeight="1">
      <c r="A64" s="899" t="s">
        <v>297</v>
      </c>
      <c r="B64" s="899"/>
      <c r="C64" s="899"/>
      <c r="D64" s="899"/>
      <c r="E64" s="899"/>
      <c r="F64" s="899"/>
      <c r="G64" s="899"/>
      <c r="H64" s="899"/>
      <c r="I64" s="899"/>
      <c r="J64" s="899"/>
      <c r="K64" s="899"/>
      <c r="L64" s="899"/>
      <c r="M64" s="899"/>
      <c r="N64" s="899"/>
    </row>
    <row r="65" spans="1:14" ht="25.15" customHeight="1">
      <c r="A65" s="900" t="s">
        <v>304</v>
      </c>
      <c r="B65" s="900"/>
      <c r="C65" s="900"/>
      <c r="D65" s="900"/>
      <c r="E65" s="900"/>
      <c r="F65" s="900"/>
      <c r="G65" s="900"/>
      <c r="H65" s="900"/>
      <c r="I65" s="900"/>
      <c r="J65" s="900"/>
      <c r="K65" s="900"/>
      <c r="L65" s="900"/>
      <c r="M65" s="900"/>
      <c r="N65" s="901"/>
    </row>
    <row r="66" spans="1:14" ht="14.5">
      <c r="A66" s="160"/>
      <c r="B66" s="160"/>
      <c r="C66" s="160"/>
      <c r="D66" s="241"/>
      <c r="E66" s="160"/>
      <c r="F66" s="241"/>
      <c r="G66" s="160"/>
      <c r="H66" s="241"/>
      <c r="I66" s="160"/>
      <c r="J66" s="241"/>
      <c r="K66" s="160"/>
      <c r="L66" s="241"/>
      <c r="M66" s="160"/>
    </row>
    <row r="67" spans="1:14" ht="23.5">
      <c r="A67" s="795">
        <v>2019</v>
      </c>
      <c r="B67" s="795"/>
      <c r="C67" s="795"/>
      <c r="D67" s="795"/>
      <c r="E67" s="795"/>
      <c r="F67" s="795"/>
      <c r="G67" s="795"/>
      <c r="H67" s="795"/>
      <c r="I67" s="795"/>
      <c r="J67" s="795"/>
      <c r="K67" s="795"/>
      <c r="L67" s="795"/>
      <c r="M67" s="795"/>
      <c r="N67" s="858"/>
    </row>
    <row r="68" spans="1:14" ht="14.5">
      <c r="A68" s="160"/>
      <c r="B68" s="160"/>
      <c r="C68" s="160"/>
      <c r="D68" s="241"/>
      <c r="E68" s="160"/>
      <c r="F68" s="241"/>
      <c r="G68" s="160"/>
      <c r="H68" s="241"/>
      <c r="I68" s="160"/>
      <c r="J68" s="241"/>
      <c r="K68" s="160"/>
      <c r="L68" s="241"/>
      <c r="M68" s="160"/>
    </row>
    <row r="69" spans="1:14" ht="16.5">
      <c r="A69" s="903" t="s">
        <v>275</v>
      </c>
      <c r="B69" s="903"/>
      <c r="C69" s="903"/>
      <c r="D69" s="903"/>
      <c r="E69" s="903"/>
      <c r="F69" s="903"/>
      <c r="G69" s="903"/>
      <c r="H69" s="903"/>
      <c r="I69" s="903"/>
      <c r="J69" s="903"/>
      <c r="K69" s="903"/>
      <c r="L69" s="903"/>
      <c r="M69" s="903"/>
      <c r="N69" s="903"/>
    </row>
    <row r="70" spans="1:14" ht="14.5">
      <c r="A70" s="810" t="s">
        <v>21</v>
      </c>
      <c r="B70" s="822" t="s">
        <v>22</v>
      </c>
      <c r="C70" s="811" t="s">
        <v>23</v>
      </c>
      <c r="D70" s="809"/>
      <c r="E70" s="809"/>
      <c r="F70" s="809"/>
      <c r="G70" s="809"/>
      <c r="H70" s="809"/>
      <c r="I70" s="809"/>
      <c r="J70" s="809"/>
      <c r="K70" s="809"/>
      <c r="L70" s="809"/>
      <c r="M70" s="809"/>
      <c r="N70" s="902"/>
    </row>
    <row r="71" spans="1:14" ht="38.25" customHeight="1">
      <c r="A71" s="810"/>
      <c r="B71" s="822"/>
      <c r="C71" s="808" t="s">
        <v>293</v>
      </c>
      <c r="D71" s="810"/>
      <c r="E71" s="811" t="s">
        <v>294</v>
      </c>
      <c r="F71" s="810"/>
      <c r="G71" s="811" t="s">
        <v>295</v>
      </c>
      <c r="H71" s="810"/>
      <c r="I71" s="811" t="s">
        <v>296</v>
      </c>
      <c r="J71" s="810"/>
      <c r="K71" s="811" t="s">
        <v>347</v>
      </c>
      <c r="L71" s="810"/>
      <c r="M71" s="811" t="s">
        <v>29</v>
      </c>
      <c r="N71" s="902"/>
    </row>
    <row r="72" spans="1:14" ht="15" thickBot="1">
      <c r="A72" s="867"/>
      <c r="B72" s="812" t="s">
        <v>0</v>
      </c>
      <c r="C72" s="813"/>
      <c r="D72" s="562" t="s">
        <v>1</v>
      </c>
      <c r="E72" s="539" t="s">
        <v>0</v>
      </c>
      <c r="F72" s="562" t="s">
        <v>1</v>
      </c>
      <c r="G72" s="539" t="s">
        <v>0</v>
      </c>
      <c r="H72" s="562" t="s">
        <v>1</v>
      </c>
      <c r="I72" s="539" t="s">
        <v>0</v>
      </c>
      <c r="J72" s="562" t="s">
        <v>1</v>
      </c>
      <c r="K72" s="539" t="s">
        <v>0</v>
      </c>
      <c r="L72" s="562" t="s">
        <v>1</v>
      </c>
      <c r="M72" s="539" t="s">
        <v>0</v>
      </c>
      <c r="N72" s="562" t="s">
        <v>1</v>
      </c>
    </row>
    <row r="73" spans="1:14">
      <c r="A73" s="193" t="s">
        <v>16</v>
      </c>
      <c r="B73" s="555">
        <v>92336</v>
      </c>
      <c r="C73" s="269">
        <v>4410</v>
      </c>
      <c r="D73" s="249">
        <v>4.7760353491595904</v>
      </c>
      <c r="E73" s="269">
        <v>62989</v>
      </c>
      <c r="F73" s="249">
        <v>68.217163403223012</v>
      </c>
      <c r="G73" s="269">
        <v>8366</v>
      </c>
      <c r="H73" s="249">
        <v>9</v>
      </c>
      <c r="I73" s="269">
        <v>6337</v>
      </c>
      <c r="J73" s="249">
        <v>6.8629786865361293</v>
      </c>
      <c r="K73" s="269">
        <v>7673</v>
      </c>
      <c r="L73" s="249">
        <v>8.3098683070525041</v>
      </c>
      <c r="M73" s="269">
        <v>2561</v>
      </c>
      <c r="N73" s="47">
        <v>2.7735661063940391</v>
      </c>
    </row>
    <row r="74" spans="1:14">
      <c r="A74" s="187" t="s">
        <v>15</v>
      </c>
      <c r="B74" s="556">
        <v>91903</v>
      </c>
      <c r="C74" s="264">
        <v>3907</v>
      </c>
      <c r="D74" s="246">
        <v>4.251221396472368</v>
      </c>
      <c r="E74" s="264">
        <v>44941</v>
      </c>
      <c r="F74" s="246">
        <v>48.900471148928759</v>
      </c>
      <c r="G74" s="264">
        <v>33656</v>
      </c>
      <c r="H74" s="246">
        <v>36.62122019955823</v>
      </c>
      <c r="I74" s="264">
        <v>2811</v>
      </c>
      <c r="J74" s="246">
        <v>3.0586596737864924</v>
      </c>
      <c r="K74" s="264">
        <v>5791</v>
      </c>
      <c r="L74" s="246">
        <v>6.3012088832791093</v>
      </c>
      <c r="M74" s="264">
        <v>797</v>
      </c>
      <c r="N74" s="51">
        <v>0.86721869797503881</v>
      </c>
    </row>
    <row r="75" spans="1:14">
      <c r="A75" s="193" t="s">
        <v>18</v>
      </c>
      <c r="B75" s="557">
        <v>32558</v>
      </c>
      <c r="C75" s="269">
        <v>1858</v>
      </c>
      <c r="D75" s="249">
        <v>5.7067387431660421</v>
      </c>
      <c r="E75" s="269">
        <v>23173</v>
      </c>
      <c r="F75" s="249">
        <v>71.174519319368514</v>
      </c>
      <c r="G75" s="269">
        <v>916</v>
      </c>
      <c r="H75" s="249">
        <v>2.8134406290312675</v>
      </c>
      <c r="I75" s="269">
        <v>1760</v>
      </c>
      <c r="J75" s="249">
        <v>5.4057374531605129</v>
      </c>
      <c r="K75" s="269">
        <v>4065</v>
      </c>
      <c r="L75" s="249">
        <v>12.485410651759937</v>
      </c>
      <c r="M75" s="269">
        <v>786</v>
      </c>
      <c r="N75" s="47">
        <v>2.4141532035137292</v>
      </c>
    </row>
    <row r="76" spans="1:14">
      <c r="A76" s="187" t="s">
        <v>14</v>
      </c>
      <c r="B76" s="556">
        <v>17494</v>
      </c>
      <c r="C76" s="264">
        <v>505</v>
      </c>
      <c r="D76" s="246">
        <v>2.8867040128043904</v>
      </c>
      <c r="E76" s="264">
        <v>15341</v>
      </c>
      <c r="F76" s="246">
        <v>87.692923287984442</v>
      </c>
      <c r="G76" s="264">
        <v>140</v>
      </c>
      <c r="H76" s="246">
        <v>0.80027437978735572</v>
      </c>
      <c r="I76" s="264">
        <v>457</v>
      </c>
      <c r="J76" s="246">
        <v>2.6123242254487251</v>
      </c>
      <c r="K76" s="264">
        <v>854</v>
      </c>
      <c r="L76" s="246">
        <v>4.8816737167028696</v>
      </c>
      <c r="M76" s="264">
        <v>197</v>
      </c>
      <c r="N76" s="51">
        <v>1.1261003772722076</v>
      </c>
    </row>
    <row r="77" spans="1:14">
      <c r="A77" s="193" t="s">
        <v>13</v>
      </c>
      <c r="B77" s="557">
        <v>5314</v>
      </c>
      <c r="C77" s="269">
        <v>375</v>
      </c>
      <c r="D77" s="249">
        <v>7.0568310124200231</v>
      </c>
      <c r="E77" s="269">
        <v>3617</v>
      </c>
      <c r="F77" s="249">
        <v>68.065487391795259</v>
      </c>
      <c r="G77" s="269">
        <v>733</v>
      </c>
      <c r="H77" s="249">
        <v>13.793752352277004</v>
      </c>
      <c r="I77" s="269">
        <v>218</v>
      </c>
      <c r="J77" s="249">
        <v>4.1023710952201728</v>
      </c>
      <c r="K77" s="269">
        <v>189</v>
      </c>
      <c r="L77" s="249">
        <v>3.5</v>
      </c>
      <c r="M77" s="269">
        <v>182</v>
      </c>
      <c r="N77" s="47">
        <v>3.4249153180278511</v>
      </c>
    </row>
    <row r="78" spans="1:14">
      <c r="A78" s="187" t="s">
        <v>12</v>
      </c>
      <c r="B78" s="556">
        <v>16590</v>
      </c>
      <c r="C78" s="264">
        <v>1322</v>
      </c>
      <c r="D78" s="246">
        <v>7.9686558167570825</v>
      </c>
      <c r="E78" s="264">
        <v>9546</v>
      </c>
      <c r="F78" s="246">
        <v>57.54068716094033</v>
      </c>
      <c r="G78" s="264">
        <v>3218</v>
      </c>
      <c r="H78" s="246">
        <v>19.397227245328512</v>
      </c>
      <c r="I78" s="264">
        <v>1188</v>
      </c>
      <c r="J78" s="246">
        <v>7.1609403254972879</v>
      </c>
      <c r="K78" s="264">
        <v>559</v>
      </c>
      <c r="L78" s="246">
        <v>3.3694996986136228</v>
      </c>
      <c r="M78" s="264">
        <v>757</v>
      </c>
      <c r="N78" s="51">
        <v>4.56298975286317</v>
      </c>
    </row>
    <row r="79" spans="1:14">
      <c r="A79" s="193" t="s">
        <v>11</v>
      </c>
      <c r="B79" s="557">
        <v>49481</v>
      </c>
      <c r="C79" s="269">
        <v>5034</v>
      </c>
      <c r="D79" s="249">
        <v>10.173601988642105</v>
      </c>
      <c r="E79" s="269">
        <v>33899</v>
      </c>
      <c r="F79" s="249">
        <v>68.509124714536895</v>
      </c>
      <c r="G79" s="269">
        <v>2029</v>
      </c>
      <c r="H79" s="249">
        <v>4.1005638527919812</v>
      </c>
      <c r="I79" s="269">
        <v>2920</v>
      </c>
      <c r="J79" s="249">
        <v>5.9012550271821507</v>
      </c>
      <c r="K79" s="269">
        <v>3939</v>
      </c>
      <c r="L79" s="249">
        <v>7.9606313534487976</v>
      </c>
      <c r="M79" s="269">
        <v>1660</v>
      </c>
      <c r="N79" s="47">
        <v>3.3548230633980722</v>
      </c>
    </row>
    <row r="80" spans="1:14">
      <c r="A80" s="187" t="s">
        <v>10</v>
      </c>
      <c r="B80" s="556">
        <v>10852</v>
      </c>
      <c r="C80" s="264">
        <v>458</v>
      </c>
      <c r="D80" s="246">
        <v>4.2204201990416514</v>
      </c>
      <c r="E80" s="264">
        <v>9425</v>
      </c>
      <c r="F80" s="246">
        <v>86.850350165868036</v>
      </c>
      <c r="G80" s="264">
        <v>341</v>
      </c>
      <c r="H80" s="246">
        <v>3.1422779211205309</v>
      </c>
      <c r="I80" s="264">
        <v>227</v>
      </c>
      <c r="J80" s="246">
        <v>2.0917803169922595</v>
      </c>
      <c r="K80" s="264">
        <v>257</v>
      </c>
      <c r="L80" s="246">
        <v>2.3682270549207516</v>
      </c>
      <c r="M80" s="264">
        <v>144</v>
      </c>
      <c r="N80" s="51">
        <v>1.3269443420567637</v>
      </c>
    </row>
    <row r="81" spans="1:14">
      <c r="A81" s="193" t="s">
        <v>9</v>
      </c>
      <c r="B81" s="557">
        <v>55097</v>
      </c>
      <c r="C81" s="269">
        <v>2076</v>
      </c>
      <c r="D81" s="249">
        <v>3.7679002486523769</v>
      </c>
      <c r="E81" s="269">
        <v>39041</v>
      </c>
      <c r="F81" s="249">
        <v>70.8586674410585</v>
      </c>
      <c r="G81" s="269">
        <v>10221</v>
      </c>
      <c r="H81" s="249">
        <v>18.600000000000001</v>
      </c>
      <c r="I81" s="269">
        <v>1715</v>
      </c>
      <c r="J81" s="249">
        <v>3.1126921610977005</v>
      </c>
      <c r="K81" s="269">
        <v>609</v>
      </c>
      <c r="L81" s="249">
        <v>1.1053233388387753</v>
      </c>
      <c r="M81" s="269">
        <v>1435</v>
      </c>
      <c r="N81" s="47">
        <v>2.6044975225511373</v>
      </c>
    </row>
    <row r="82" spans="1:14">
      <c r="A82" s="187" t="s">
        <v>8</v>
      </c>
      <c r="B82" s="556">
        <v>119264</v>
      </c>
      <c r="C82" s="264">
        <v>6141</v>
      </c>
      <c r="D82" s="246">
        <v>5.1490810303192909</v>
      </c>
      <c r="E82" s="264">
        <v>87680</v>
      </c>
      <c r="F82" s="246">
        <v>73.51757445666756</v>
      </c>
      <c r="G82" s="264">
        <v>11798</v>
      </c>
      <c r="H82" s="246">
        <v>9.8923396833914676</v>
      </c>
      <c r="I82" s="264">
        <v>4660</v>
      </c>
      <c r="J82" s="246">
        <v>3.90729809498256</v>
      </c>
      <c r="K82" s="264">
        <v>6383</v>
      </c>
      <c r="L82" s="246">
        <v>5.3519922189428497</v>
      </c>
      <c r="M82" s="264">
        <v>2602</v>
      </c>
      <c r="N82" s="51">
        <v>2.1817145156962705</v>
      </c>
    </row>
    <row r="83" spans="1:14">
      <c r="A83" s="193" t="s">
        <v>7</v>
      </c>
      <c r="B83" s="557">
        <v>31758</v>
      </c>
      <c r="C83" s="269">
        <v>1392</v>
      </c>
      <c r="D83" s="249">
        <v>4.3831475533723792</v>
      </c>
      <c r="E83" s="269">
        <v>23509</v>
      </c>
      <c r="F83" s="249">
        <v>74.025442408212101</v>
      </c>
      <c r="G83" s="269">
        <v>2772</v>
      </c>
      <c r="H83" s="249">
        <v>8.7285093519743064</v>
      </c>
      <c r="I83" s="269">
        <v>1341</v>
      </c>
      <c r="J83" s="249">
        <v>4.2225580955979591</v>
      </c>
      <c r="K83" s="269">
        <v>1802</v>
      </c>
      <c r="L83" s="249">
        <v>5.6741608413628057</v>
      </c>
      <c r="M83" s="269">
        <v>942</v>
      </c>
      <c r="N83" s="47">
        <v>2.9661817494804459</v>
      </c>
    </row>
    <row r="84" spans="1:14">
      <c r="A84" s="187" t="s">
        <v>6</v>
      </c>
      <c r="B84" s="556">
        <v>6544</v>
      </c>
      <c r="C84" s="264">
        <v>187</v>
      </c>
      <c r="D84" s="246">
        <v>2.8575794621026893</v>
      </c>
      <c r="E84" s="264">
        <v>4625</v>
      </c>
      <c r="F84" s="246">
        <v>70.675427872860638</v>
      </c>
      <c r="G84" s="264">
        <v>1147</v>
      </c>
      <c r="H84" s="246">
        <v>17.527506112469439</v>
      </c>
      <c r="I84" s="264">
        <v>170</v>
      </c>
      <c r="J84" s="246">
        <v>2.597799511002445</v>
      </c>
      <c r="K84" s="264">
        <v>354</v>
      </c>
      <c r="L84" s="246">
        <v>5.4095354523227384</v>
      </c>
      <c r="M84" s="264">
        <v>61</v>
      </c>
      <c r="N84" s="51">
        <v>0.93215158924205377</v>
      </c>
    </row>
    <row r="85" spans="1:14">
      <c r="A85" s="193" t="s">
        <v>5</v>
      </c>
      <c r="B85" s="557">
        <v>28820</v>
      </c>
      <c r="C85" s="269">
        <v>2873</v>
      </c>
      <c r="D85" s="249">
        <v>9.9687716863289388</v>
      </c>
      <c r="E85" s="269">
        <v>23655</v>
      </c>
      <c r="F85" s="249">
        <v>82.078417765440676</v>
      </c>
      <c r="G85" s="269">
        <v>428</v>
      </c>
      <c r="H85" s="249">
        <v>1.4850798056904928</v>
      </c>
      <c r="I85" s="269">
        <v>685</v>
      </c>
      <c r="J85" s="249">
        <v>2.376821651630812</v>
      </c>
      <c r="K85" s="269">
        <v>778</v>
      </c>
      <c r="L85" s="249">
        <v>2.6995142262317833</v>
      </c>
      <c r="M85" s="269">
        <v>401</v>
      </c>
      <c r="N85" s="47">
        <v>1.3913948646773076</v>
      </c>
    </row>
    <row r="86" spans="1:14">
      <c r="A86" s="187" t="s">
        <v>4</v>
      </c>
      <c r="B86" s="556">
        <v>15985</v>
      </c>
      <c r="C86" s="264">
        <v>676</v>
      </c>
      <c r="D86" s="246">
        <v>4.228964654363466</v>
      </c>
      <c r="E86" s="264">
        <v>13722</v>
      </c>
      <c r="F86" s="246">
        <v>85.842977791679701</v>
      </c>
      <c r="G86" s="264">
        <v>649</v>
      </c>
      <c r="H86" s="246">
        <v>4.0600563027838596</v>
      </c>
      <c r="I86" s="264">
        <v>354</v>
      </c>
      <c r="J86" s="246">
        <v>2.2145761651548326</v>
      </c>
      <c r="K86" s="264">
        <v>398</v>
      </c>
      <c r="L86" s="246">
        <v>2.4898342195808572</v>
      </c>
      <c r="M86" s="264">
        <v>186</v>
      </c>
      <c r="N86" s="51">
        <v>1.1635908664372849</v>
      </c>
    </row>
    <row r="87" spans="1:14">
      <c r="A87" s="193" t="s">
        <v>3</v>
      </c>
      <c r="B87" s="557">
        <v>20289</v>
      </c>
      <c r="C87" s="269">
        <v>1037</v>
      </c>
      <c r="D87" s="249">
        <v>5.1111439696387206</v>
      </c>
      <c r="E87" s="269">
        <v>12620</v>
      </c>
      <c r="F87" s="249">
        <v>62.201192764552218</v>
      </c>
      <c r="G87" s="269">
        <v>5022</v>
      </c>
      <c r="H87" s="249">
        <v>24.752328848144316</v>
      </c>
      <c r="I87" s="269">
        <v>806</v>
      </c>
      <c r="J87" s="249">
        <v>3.9725959879737789</v>
      </c>
      <c r="K87" s="269">
        <v>188</v>
      </c>
      <c r="L87" s="249">
        <v>0.92661047858445467</v>
      </c>
      <c r="M87" s="269">
        <v>616</v>
      </c>
      <c r="N87" s="47">
        <v>3.0361279511065109</v>
      </c>
    </row>
    <row r="88" spans="1:14" ht="14.5" thickBot="1">
      <c r="A88" s="187" t="s">
        <v>2</v>
      </c>
      <c r="B88" s="556">
        <v>15415</v>
      </c>
      <c r="C88" s="264">
        <v>1323</v>
      </c>
      <c r="D88" s="246">
        <v>8.5825494648070055</v>
      </c>
      <c r="E88" s="264">
        <v>13479</v>
      </c>
      <c r="F88" s="246">
        <v>87.440804411287715</v>
      </c>
      <c r="G88" s="264">
        <v>308</v>
      </c>
      <c r="H88" s="246">
        <v>1.998053843658774</v>
      </c>
      <c r="I88" s="264">
        <v>170</v>
      </c>
      <c r="J88" s="246">
        <v>1.1028219266947779</v>
      </c>
      <c r="K88" s="264">
        <v>22</v>
      </c>
      <c r="L88" s="246">
        <v>0.2</v>
      </c>
      <c r="M88" s="264">
        <v>113</v>
      </c>
      <c r="N88" s="51">
        <v>0.73305222186182295</v>
      </c>
    </row>
    <row r="89" spans="1:14">
      <c r="A89" s="203" t="s">
        <v>17</v>
      </c>
      <c r="B89" s="559">
        <v>488576</v>
      </c>
      <c r="C89" s="261">
        <v>25881</v>
      </c>
      <c r="D89" s="253">
        <v>5.2972311370186009</v>
      </c>
      <c r="E89" s="261">
        <v>322467</v>
      </c>
      <c r="F89" s="253">
        <v>66.001399986900708</v>
      </c>
      <c r="G89" s="261">
        <v>78962</v>
      </c>
      <c r="H89" s="253">
        <v>16.161661645271156</v>
      </c>
      <c r="I89" s="261">
        <v>22166</v>
      </c>
      <c r="J89" s="253">
        <v>4.5368581346607284</v>
      </c>
      <c r="K89" s="261">
        <v>27487</v>
      </c>
      <c r="L89" s="253">
        <v>5.62594151165837</v>
      </c>
      <c r="M89" s="261">
        <v>11613</v>
      </c>
      <c r="N89" s="48">
        <v>2.3769075844904375</v>
      </c>
    </row>
    <row r="90" spans="1:14">
      <c r="A90" s="208" t="s">
        <v>19</v>
      </c>
      <c r="B90" s="560">
        <v>121124</v>
      </c>
      <c r="C90" s="262">
        <v>7693</v>
      </c>
      <c r="D90" s="256">
        <v>6.3513424259436606</v>
      </c>
      <c r="E90" s="262">
        <v>98795</v>
      </c>
      <c r="F90" s="256">
        <v>81.565172880684258</v>
      </c>
      <c r="G90" s="262">
        <v>2782</v>
      </c>
      <c r="H90" s="256">
        <v>2.2968197879858656</v>
      </c>
      <c r="I90" s="262">
        <v>3653</v>
      </c>
      <c r="J90" s="256">
        <v>3.0159175720748985</v>
      </c>
      <c r="K90" s="262">
        <v>6374</v>
      </c>
      <c r="L90" s="256">
        <v>5.2623757471681918</v>
      </c>
      <c r="M90" s="262">
        <v>1827</v>
      </c>
      <c r="N90" s="49">
        <v>1.5083715861431262</v>
      </c>
    </row>
    <row r="91" spans="1:14" ht="14.5" thickBot="1">
      <c r="A91" s="213" t="s">
        <v>20</v>
      </c>
      <c r="B91" s="561">
        <v>609700</v>
      </c>
      <c r="C91" s="263">
        <v>33574</v>
      </c>
      <c r="D91" s="259">
        <v>5.5066426111202231</v>
      </c>
      <c r="E91" s="263">
        <v>421262</v>
      </c>
      <c r="F91" s="259">
        <v>69.093324585861907</v>
      </c>
      <c r="G91" s="263">
        <v>81744</v>
      </c>
      <c r="H91" s="259">
        <v>13.40724946695096</v>
      </c>
      <c r="I91" s="263">
        <v>25819</v>
      </c>
      <c r="J91" s="259">
        <v>4.2347055929145485</v>
      </c>
      <c r="K91" s="263">
        <v>33861</v>
      </c>
      <c r="L91" s="259">
        <v>5.5537149417746434</v>
      </c>
      <c r="M91" s="263">
        <v>13440</v>
      </c>
      <c r="N91" s="50">
        <v>2.2043628013777266</v>
      </c>
    </row>
    <row r="92" spans="1:14" ht="14.25" customHeight="1">
      <c r="A92" s="906" t="s">
        <v>221</v>
      </c>
      <c r="B92" s="906"/>
      <c r="C92" s="906"/>
      <c r="D92" s="906"/>
      <c r="E92" s="906"/>
      <c r="F92" s="906"/>
      <c r="G92" s="906"/>
      <c r="H92" s="906"/>
      <c r="I92" s="906"/>
      <c r="J92" s="906"/>
      <c r="K92" s="906"/>
      <c r="L92" s="906"/>
      <c r="M92" s="906"/>
      <c r="N92" s="906"/>
    </row>
    <row r="93" spans="1:14" s="135" customFormat="1" ht="24" customHeight="1">
      <c r="A93" s="899" t="s">
        <v>348</v>
      </c>
      <c r="B93" s="899"/>
      <c r="C93" s="899"/>
      <c r="D93" s="899"/>
      <c r="E93" s="899"/>
      <c r="F93" s="899"/>
      <c r="G93" s="899"/>
      <c r="H93" s="899"/>
      <c r="I93" s="899"/>
      <c r="J93" s="899"/>
      <c r="K93" s="899"/>
      <c r="L93" s="899"/>
      <c r="M93" s="899"/>
      <c r="N93" s="899"/>
    </row>
    <row r="94" spans="1:14" s="135" customFormat="1" ht="14.25" customHeight="1">
      <c r="A94" s="899" t="s">
        <v>349</v>
      </c>
      <c r="B94" s="900"/>
      <c r="C94" s="900"/>
      <c r="D94" s="900"/>
      <c r="E94" s="900"/>
      <c r="F94" s="900"/>
      <c r="G94" s="900"/>
      <c r="H94" s="900"/>
      <c r="I94" s="900"/>
      <c r="J94" s="900"/>
      <c r="K94" s="900"/>
      <c r="L94" s="900"/>
      <c r="M94" s="900"/>
      <c r="N94" s="900"/>
    </row>
    <row r="95" spans="1:14" s="135" customFormat="1" ht="14.25" customHeight="1">
      <c r="A95" s="899" t="s">
        <v>350</v>
      </c>
      <c r="B95" s="900"/>
      <c r="C95" s="900"/>
      <c r="D95" s="900"/>
      <c r="E95" s="900"/>
      <c r="F95" s="900"/>
      <c r="G95" s="900"/>
      <c r="H95" s="900"/>
      <c r="I95" s="900"/>
      <c r="J95" s="900"/>
      <c r="K95" s="900"/>
      <c r="L95" s="900"/>
      <c r="M95" s="900"/>
      <c r="N95" s="900"/>
    </row>
    <row r="96" spans="1:14" s="135" customFormat="1">
      <c r="A96" s="899" t="s">
        <v>297</v>
      </c>
      <c r="B96" s="899"/>
      <c r="C96" s="899"/>
      <c r="D96" s="899"/>
      <c r="E96" s="899"/>
      <c r="F96" s="899"/>
      <c r="G96" s="899"/>
      <c r="H96" s="899"/>
      <c r="I96" s="899"/>
      <c r="J96" s="899"/>
      <c r="K96" s="899"/>
      <c r="L96" s="899"/>
      <c r="M96" s="899"/>
      <c r="N96" s="899"/>
    </row>
    <row r="97" spans="1:14" ht="27" customHeight="1">
      <c r="A97" s="900" t="s">
        <v>305</v>
      </c>
      <c r="B97" s="900"/>
      <c r="C97" s="900"/>
      <c r="D97" s="900"/>
      <c r="E97" s="900"/>
      <c r="F97" s="900"/>
      <c r="G97" s="900"/>
      <c r="H97" s="900"/>
      <c r="I97" s="900"/>
      <c r="J97" s="900"/>
      <c r="K97" s="900"/>
      <c r="L97" s="900"/>
      <c r="M97" s="900"/>
      <c r="N97" s="901"/>
    </row>
    <row r="98" spans="1:14" ht="14.5">
      <c r="A98" s="160"/>
      <c r="B98" s="160"/>
      <c r="C98" s="160"/>
      <c r="D98" s="241"/>
      <c r="E98" s="160"/>
      <c r="F98" s="241"/>
      <c r="G98" s="160"/>
      <c r="H98" s="241"/>
      <c r="I98" s="160"/>
      <c r="J98" s="241"/>
      <c r="K98" s="160"/>
      <c r="L98" s="241"/>
      <c r="M98" s="160"/>
    </row>
    <row r="99" spans="1:14" ht="23.5">
      <c r="A99" s="795">
        <v>2018</v>
      </c>
      <c r="B99" s="795"/>
      <c r="C99" s="795"/>
      <c r="D99" s="795"/>
      <c r="E99" s="795"/>
      <c r="F99" s="795"/>
      <c r="G99" s="795"/>
      <c r="H99" s="795"/>
      <c r="I99" s="795"/>
      <c r="J99" s="795"/>
      <c r="K99" s="795"/>
      <c r="L99" s="795"/>
      <c r="M99" s="795"/>
      <c r="N99" s="858"/>
    </row>
    <row r="100" spans="1:14" ht="14.5">
      <c r="A100" s="160"/>
      <c r="B100" s="160"/>
      <c r="C100" s="160"/>
      <c r="D100" s="241"/>
      <c r="E100" s="160"/>
      <c r="F100" s="241"/>
      <c r="G100" s="160"/>
      <c r="H100" s="241"/>
      <c r="I100" s="160"/>
      <c r="J100" s="241"/>
      <c r="K100" s="160"/>
      <c r="L100" s="241"/>
      <c r="M100" s="160"/>
    </row>
    <row r="101" spans="1:14" ht="16.5">
      <c r="A101" s="903" t="s">
        <v>276</v>
      </c>
      <c r="B101" s="903"/>
      <c r="C101" s="903"/>
      <c r="D101" s="903"/>
      <c r="E101" s="903"/>
      <c r="F101" s="903"/>
      <c r="G101" s="903"/>
      <c r="H101" s="903"/>
      <c r="I101" s="903"/>
      <c r="J101" s="903"/>
      <c r="K101" s="903"/>
      <c r="L101" s="903"/>
      <c r="M101" s="903"/>
      <c r="N101" s="903"/>
    </row>
    <row r="102" spans="1:14" ht="14.5">
      <c r="A102" s="810" t="s">
        <v>21</v>
      </c>
      <c r="B102" s="822" t="s">
        <v>22</v>
      </c>
      <c r="C102" s="811" t="s">
        <v>23</v>
      </c>
      <c r="D102" s="809"/>
      <c r="E102" s="809"/>
      <c r="F102" s="809"/>
      <c r="G102" s="809"/>
      <c r="H102" s="809"/>
      <c r="I102" s="809"/>
      <c r="J102" s="809"/>
      <c r="K102" s="809"/>
      <c r="L102" s="809"/>
      <c r="M102" s="809"/>
      <c r="N102" s="902"/>
    </row>
    <row r="103" spans="1:14" ht="30.75" customHeight="1">
      <c r="A103" s="810"/>
      <c r="B103" s="822"/>
      <c r="C103" s="808" t="s">
        <v>293</v>
      </c>
      <c r="D103" s="810"/>
      <c r="E103" s="811" t="s">
        <v>294</v>
      </c>
      <c r="F103" s="810"/>
      <c r="G103" s="811" t="s">
        <v>295</v>
      </c>
      <c r="H103" s="810"/>
      <c r="I103" s="811" t="s">
        <v>296</v>
      </c>
      <c r="J103" s="810"/>
      <c r="K103" s="811" t="s">
        <v>347</v>
      </c>
      <c r="L103" s="810"/>
      <c r="M103" s="811" t="s">
        <v>29</v>
      </c>
      <c r="N103" s="902"/>
    </row>
    <row r="104" spans="1:14" ht="15" thickBot="1">
      <c r="A104" s="867"/>
      <c r="B104" s="812" t="s">
        <v>0</v>
      </c>
      <c r="C104" s="813"/>
      <c r="D104" s="562" t="s">
        <v>1</v>
      </c>
      <c r="E104" s="539" t="s">
        <v>0</v>
      </c>
      <c r="F104" s="562" t="s">
        <v>1</v>
      </c>
      <c r="G104" s="539" t="s">
        <v>0</v>
      </c>
      <c r="H104" s="562" t="s">
        <v>1</v>
      </c>
      <c r="I104" s="539" t="s">
        <v>0</v>
      </c>
      <c r="J104" s="562" t="s">
        <v>1</v>
      </c>
      <c r="K104" s="539" t="s">
        <v>0</v>
      </c>
      <c r="L104" s="562" t="s">
        <v>1</v>
      </c>
      <c r="M104" s="539" t="s">
        <v>0</v>
      </c>
      <c r="N104" s="562" t="s">
        <v>1</v>
      </c>
    </row>
    <row r="105" spans="1:14">
      <c r="A105" s="193" t="s">
        <v>16</v>
      </c>
      <c r="B105" s="555">
        <v>89453</v>
      </c>
      <c r="C105" s="269">
        <v>4249</v>
      </c>
      <c r="D105" s="249">
        <v>4.7499804366538854</v>
      </c>
      <c r="E105" s="269">
        <v>63702</v>
      </c>
      <c r="F105" s="249">
        <v>71.21281566856338</v>
      </c>
      <c r="G105" s="269">
        <v>8419</v>
      </c>
      <c r="H105" s="249">
        <v>9.411646339418466</v>
      </c>
      <c r="I105" s="269">
        <v>5725</v>
      </c>
      <c r="J105" s="249">
        <v>6.4000089432439387</v>
      </c>
      <c r="K105" s="269">
        <v>5690</v>
      </c>
      <c r="L105" s="249">
        <v>6.3608822510144991</v>
      </c>
      <c r="M105" s="269">
        <v>1668</v>
      </c>
      <c r="N105" s="47">
        <v>1.8646663611058323</v>
      </c>
    </row>
    <row r="106" spans="1:14">
      <c r="A106" s="187" t="s">
        <v>15</v>
      </c>
      <c r="B106" s="556">
        <v>87737</v>
      </c>
      <c r="C106" s="264">
        <v>3698</v>
      </c>
      <c r="D106" s="246">
        <v>4.2148694393471393</v>
      </c>
      <c r="E106" s="264">
        <v>42951</v>
      </c>
      <c r="F106" s="246">
        <v>48.954261030124115</v>
      </c>
      <c r="G106" s="264">
        <v>32445</v>
      </c>
      <c r="H106" s="246">
        <v>36.979837468798799</v>
      </c>
      <c r="I106" s="264">
        <v>2594</v>
      </c>
      <c r="J106" s="246">
        <v>2.9565633655128392</v>
      </c>
      <c r="K106" s="264">
        <v>5139</v>
      </c>
      <c r="L106" s="246">
        <v>5.8572780012993375</v>
      </c>
      <c r="M106" s="264">
        <v>910</v>
      </c>
      <c r="N106" s="51">
        <v>1.0371906949177656</v>
      </c>
    </row>
    <row r="107" spans="1:14">
      <c r="A107" s="193" t="s">
        <v>18</v>
      </c>
      <c r="B107" s="557">
        <v>30545</v>
      </c>
      <c r="C107" s="269">
        <v>2166</v>
      </c>
      <c r="D107" s="249">
        <v>7.0911769520379764</v>
      </c>
      <c r="E107" s="269">
        <v>22182</v>
      </c>
      <c r="F107" s="249">
        <v>72.620723522671469</v>
      </c>
      <c r="G107" s="269">
        <v>684</v>
      </c>
      <c r="H107" s="249">
        <v>2.2393190374856768</v>
      </c>
      <c r="I107" s="269">
        <v>1508</v>
      </c>
      <c r="J107" s="249">
        <v>4.9369782288426904</v>
      </c>
      <c r="K107" s="269">
        <v>3289</v>
      </c>
      <c r="L107" s="249">
        <v>10.76771975773449</v>
      </c>
      <c r="M107" s="269">
        <v>716</v>
      </c>
      <c r="N107" s="47">
        <v>2.3440825012276969</v>
      </c>
    </row>
    <row r="108" spans="1:14">
      <c r="A108" s="187" t="s">
        <v>14</v>
      </c>
      <c r="B108" s="556">
        <v>16761</v>
      </c>
      <c r="C108" s="264">
        <v>453</v>
      </c>
      <c r="D108" s="246">
        <v>2.7027027027027026</v>
      </c>
      <c r="E108" s="264">
        <v>14875</v>
      </c>
      <c r="F108" s="246">
        <v>88.747688085436423</v>
      </c>
      <c r="G108" s="264">
        <v>121</v>
      </c>
      <c r="H108" s="246">
        <v>0.72191396694707954</v>
      </c>
      <c r="I108" s="264">
        <v>450</v>
      </c>
      <c r="J108" s="246">
        <v>2.6848040093073204</v>
      </c>
      <c r="K108" s="264">
        <v>699</v>
      </c>
      <c r="L108" s="246">
        <v>4.170395561124038</v>
      </c>
      <c r="M108" s="264">
        <v>163</v>
      </c>
      <c r="N108" s="51">
        <v>0.97249567448242946</v>
      </c>
    </row>
    <row r="109" spans="1:14">
      <c r="A109" s="193" t="s">
        <v>13</v>
      </c>
      <c r="B109" s="557">
        <v>4757</v>
      </c>
      <c r="C109" s="269">
        <v>361</v>
      </c>
      <c r="D109" s="249">
        <v>7.5888164809754048</v>
      </c>
      <c r="E109" s="269">
        <v>3337</v>
      </c>
      <c r="F109" s="249">
        <v>70.149253731343293</v>
      </c>
      <c r="G109" s="269">
        <v>597</v>
      </c>
      <c r="H109" s="249">
        <v>12.549926424216942</v>
      </c>
      <c r="I109" s="269">
        <v>192</v>
      </c>
      <c r="J109" s="249">
        <v>4.0361572419592182</v>
      </c>
      <c r="K109" s="269">
        <v>146</v>
      </c>
      <c r="L109" s="249">
        <v>3.0691612360731551</v>
      </c>
      <c r="M109" s="269">
        <v>124</v>
      </c>
      <c r="N109" s="47">
        <v>2.6066848854319948</v>
      </c>
    </row>
    <row r="110" spans="1:14">
      <c r="A110" s="187" t="s">
        <v>12</v>
      </c>
      <c r="B110" s="556">
        <v>15217</v>
      </c>
      <c r="C110" s="264">
        <v>1311</v>
      </c>
      <c r="D110" s="246">
        <v>8.6153643950844447</v>
      </c>
      <c r="E110" s="264">
        <v>8849</v>
      </c>
      <c r="F110" s="246">
        <v>58.152066767431165</v>
      </c>
      <c r="G110" s="264">
        <v>3020</v>
      </c>
      <c r="H110" s="246">
        <v>19.846224617204442</v>
      </c>
      <c r="I110" s="264">
        <v>922</v>
      </c>
      <c r="J110" s="246">
        <v>6.0590129460471838</v>
      </c>
      <c r="K110" s="264">
        <v>373</v>
      </c>
      <c r="L110" s="246">
        <v>2.4512058881514096</v>
      </c>
      <c r="M110" s="264">
        <v>742</v>
      </c>
      <c r="N110" s="51">
        <v>4.8761253860813563</v>
      </c>
    </row>
    <row r="111" spans="1:14">
      <c r="A111" s="193" t="s">
        <v>11</v>
      </c>
      <c r="B111" s="557">
        <v>47577</v>
      </c>
      <c r="C111" s="269">
        <v>4392</v>
      </c>
      <c r="D111" s="249">
        <v>9.2313512831830504</v>
      </c>
      <c r="E111" s="269">
        <v>33167</v>
      </c>
      <c r="F111" s="249">
        <v>69.712255921979107</v>
      </c>
      <c r="G111" s="269">
        <v>1956</v>
      </c>
      <c r="H111" s="249">
        <v>4.1112302162809762</v>
      </c>
      <c r="I111" s="269">
        <v>2493</v>
      </c>
      <c r="J111" s="249">
        <v>5.23992685541333</v>
      </c>
      <c r="K111" s="269">
        <v>3975</v>
      </c>
      <c r="L111" s="249">
        <v>8.3548773567059715</v>
      </c>
      <c r="M111" s="269">
        <v>1594</v>
      </c>
      <c r="N111" s="47">
        <v>3.3503583664375642</v>
      </c>
    </row>
    <row r="112" spans="1:14">
      <c r="A112" s="187" t="s">
        <v>10</v>
      </c>
      <c r="B112" s="556">
        <v>10582</v>
      </c>
      <c r="C112" s="264">
        <v>391</v>
      </c>
      <c r="D112" s="246">
        <v>3.6949536949536945</v>
      </c>
      <c r="E112" s="264">
        <v>9358</v>
      </c>
      <c r="F112" s="246">
        <v>88.433188433188434</v>
      </c>
      <c r="G112" s="264">
        <v>282</v>
      </c>
      <c r="H112" s="246">
        <v>2.6649026649026646</v>
      </c>
      <c r="I112" s="264">
        <v>225</v>
      </c>
      <c r="J112" s="246">
        <v>2.1262521262521261</v>
      </c>
      <c r="K112" s="264">
        <v>164</v>
      </c>
      <c r="L112" s="246">
        <v>1.5498015498015498</v>
      </c>
      <c r="M112" s="264">
        <v>162</v>
      </c>
      <c r="N112" s="51">
        <v>1.5309015309015308</v>
      </c>
    </row>
    <row r="113" spans="1:14">
      <c r="A113" s="193" t="s">
        <v>9</v>
      </c>
      <c r="B113" s="557">
        <v>52425</v>
      </c>
      <c r="C113" s="269">
        <v>1941</v>
      </c>
      <c r="D113" s="249">
        <v>3.7024320457796858</v>
      </c>
      <c r="E113" s="269">
        <v>37403</v>
      </c>
      <c r="F113" s="249">
        <v>71.345731998092504</v>
      </c>
      <c r="G113" s="269">
        <v>9478</v>
      </c>
      <c r="H113" s="249">
        <v>18.079160705770146</v>
      </c>
      <c r="I113" s="269">
        <v>1553</v>
      </c>
      <c r="J113" s="249">
        <v>2.9623271340009536</v>
      </c>
      <c r="K113" s="269">
        <v>561</v>
      </c>
      <c r="L113" s="249">
        <v>1.0701001430615165</v>
      </c>
      <c r="M113" s="269">
        <v>1489</v>
      </c>
      <c r="N113" s="47">
        <v>2.8402479732951837</v>
      </c>
    </row>
    <row r="114" spans="1:14">
      <c r="A114" s="187" t="s">
        <v>8</v>
      </c>
      <c r="B114" s="556">
        <v>114224</v>
      </c>
      <c r="C114" s="264">
        <v>5620</v>
      </c>
      <c r="D114" s="246">
        <v>4.9201568847177475</v>
      </c>
      <c r="E114" s="264">
        <v>84401</v>
      </c>
      <c r="F114" s="246">
        <v>73.890776019050293</v>
      </c>
      <c r="G114" s="264">
        <v>11215</v>
      </c>
      <c r="H114" s="246">
        <v>9.8184269505532988</v>
      </c>
      <c r="I114" s="264">
        <v>4520</v>
      </c>
      <c r="J114" s="246">
        <v>3.9571368539011069</v>
      </c>
      <c r="K114" s="264">
        <v>5929</v>
      </c>
      <c r="L114" s="246">
        <v>5.1906779661016946</v>
      </c>
      <c r="M114" s="264">
        <v>2539</v>
      </c>
      <c r="N114" s="51">
        <v>2.2228253256758648</v>
      </c>
    </row>
    <row r="115" spans="1:14">
      <c r="A115" s="193" t="s">
        <v>7</v>
      </c>
      <c r="B115" s="557">
        <v>30674</v>
      </c>
      <c r="C115" s="269">
        <v>1267</v>
      </c>
      <c r="D115" s="249">
        <v>4.130534002738476</v>
      </c>
      <c r="E115" s="269">
        <v>22647</v>
      </c>
      <c r="F115" s="249">
        <v>73.831257742713703</v>
      </c>
      <c r="G115" s="269">
        <v>2807</v>
      </c>
      <c r="H115" s="249">
        <v>9.1510725696029205</v>
      </c>
      <c r="I115" s="269">
        <v>1252</v>
      </c>
      <c r="J115" s="249">
        <v>4.0816326530612246</v>
      </c>
      <c r="K115" s="269">
        <v>1786</v>
      </c>
      <c r="L115" s="249">
        <v>5.8225207015713636</v>
      </c>
      <c r="M115" s="269">
        <v>915</v>
      </c>
      <c r="N115" s="47">
        <v>2.9829823303123169</v>
      </c>
    </row>
    <row r="116" spans="1:14">
      <c r="A116" s="187" t="s">
        <v>6</v>
      </c>
      <c r="B116" s="556">
        <v>6396</v>
      </c>
      <c r="C116" s="264">
        <v>187</v>
      </c>
      <c r="D116" s="246">
        <v>2.9237023139462166</v>
      </c>
      <c r="E116" s="264">
        <v>4443</v>
      </c>
      <c r="F116" s="246">
        <v>69.465290806754226</v>
      </c>
      <c r="G116" s="264">
        <v>1127</v>
      </c>
      <c r="H116" s="246">
        <v>17.620387742338963</v>
      </c>
      <c r="I116" s="264">
        <v>184</v>
      </c>
      <c r="J116" s="246">
        <v>2.8767979987492183</v>
      </c>
      <c r="K116" s="264">
        <v>373</v>
      </c>
      <c r="L116" s="246">
        <v>5.8317698561601006</v>
      </c>
      <c r="M116" s="264">
        <v>82</v>
      </c>
      <c r="N116" s="51">
        <v>1.2820512820512819</v>
      </c>
    </row>
    <row r="117" spans="1:14">
      <c r="A117" s="193" t="s">
        <v>5</v>
      </c>
      <c r="B117" s="557">
        <v>27455</v>
      </c>
      <c r="C117" s="269">
        <v>2657</v>
      </c>
      <c r="D117" s="249">
        <v>9.6776543434711346</v>
      </c>
      <c r="E117" s="269">
        <v>22916</v>
      </c>
      <c r="F117" s="249">
        <v>83.467492260061917</v>
      </c>
      <c r="G117" s="269">
        <v>299</v>
      </c>
      <c r="H117" s="249">
        <v>1.0890548169732288</v>
      </c>
      <c r="I117" s="269">
        <v>624</v>
      </c>
      <c r="J117" s="249">
        <v>2.2728100528136954</v>
      </c>
      <c r="K117" s="269">
        <v>583</v>
      </c>
      <c r="L117" s="249">
        <v>2.1234747769076674</v>
      </c>
      <c r="M117" s="269">
        <v>376</v>
      </c>
      <c r="N117" s="47">
        <v>1.3695137497723548</v>
      </c>
    </row>
    <row r="118" spans="1:14">
      <c r="A118" s="187" t="s">
        <v>4</v>
      </c>
      <c r="B118" s="556">
        <v>15665</v>
      </c>
      <c r="C118" s="264">
        <v>655</v>
      </c>
      <c r="D118" s="246">
        <v>4.1812958825406952</v>
      </c>
      <c r="E118" s="264">
        <v>13534</v>
      </c>
      <c r="F118" s="246">
        <v>86.396425151611879</v>
      </c>
      <c r="G118" s="264">
        <v>627</v>
      </c>
      <c r="H118" s="246">
        <v>4.002553463134376</v>
      </c>
      <c r="I118" s="264">
        <v>323</v>
      </c>
      <c r="J118" s="246">
        <v>2.0619214810086177</v>
      </c>
      <c r="K118" s="264">
        <v>352</v>
      </c>
      <c r="L118" s="246">
        <v>2.2470475582508778</v>
      </c>
      <c r="M118" s="264">
        <v>174</v>
      </c>
      <c r="N118" s="51">
        <v>1.1107564634535589</v>
      </c>
    </row>
    <row r="119" spans="1:14">
      <c r="A119" s="193" t="s">
        <v>3</v>
      </c>
      <c r="B119" s="557">
        <v>19310</v>
      </c>
      <c r="C119" s="269">
        <v>1061</v>
      </c>
      <c r="D119" s="249">
        <v>5.4945624029000513</v>
      </c>
      <c r="E119" s="269">
        <v>12031</v>
      </c>
      <c r="F119" s="249">
        <v>62.304505437597101</v>
      </c>
      <c r="G119" s="269">
        <v>4760</v>
      </c>
      <c r="H119" s="249">
        <v>24.650440186431901</v>
      </c>
      <c r="I119" s="269">
        <v>735</v>
      </c>
      <c r="J119" s="249">
        <v>3.8063179699637497</v>
      </c>
      <c r="K119" s="269">
        <v>143</v>
      </c>
      <c r="L119" s="249">
        <v>0.74054893837389946</v>
      </c>
      <c r="M119" s="269">
        <v>580</v>
      </c>
      <c r="N119" s="47">
        <v>3.0036250647332992</v>
      </c>
    </row>
    <row r="120" spans="1:14" ht="14.5" thickBot="1">
      <c r="A120" s="187" t="s">
        <v>2</v>
      </c>
      <c r="B120" s="556">
        <v>15199</v>
      </c>
      <c r="C120" s="264">
        <v>1141</v>
      </c>
      <c r="D120" s="246">
        <v>7.5070728337390618</v>
      </c>
      <c r="E120" s="264">
        <v>13431</v>
      </c>
      <c r="F120" s="246">
        <v>88.367655766826772</v>
      </c>
      <c r="G120" s="264">
        <v>268</v>
      </c>
      <c r="H120" s="246">
        <v>1.7632738995986577</v>
      </c>
      <c r="I120" s="264">
        <v>206</v>
      </c>
      <c r="J120" s="246">
        <v>1.3553523258109086</v>
      </c>
      <c r="K120" s="264">
        <v>14</v>
      </c>
      <c r="L120" s="246">
        <v>9.2111323113362717E-2</v>
      </c>
      <c r="M120" s="264">
        <v>139</v>
      </c>
      <c r="N120" s="51">
        <v>0.91453385091124406</v>
      </c>
    </row>
    <row r="121" spans="1:14">
      <c r="A121" s="203" t="s">
        <v>17</v>
      </c>
      <c r="B121" s="559">
        <v>467770</v>
      </c>
      <c r="C121" s="261">
        <v>24087</v>
      </c>
      <c r="D121" s="253">
        <v>5.149325523227227</v>
      </c>
      <c r="E121" s="261">
        <v>312931</v>
      </c>
      <c r="F121" s="253">
        <v>66.898475746627611</v>
      </c>
      <c r="G121" s="261">
        <v>75824</v>
      </c>
      <c r="H121" s="253">
        <v>16.20967569532035</v>
      </c>
      <c r="I121" s="261">
        <v>20170</v>
      </c>
      <c r="J121" s="253">
        <v>4.3119481796609449</v>
      </c>
      <c r="K121" s="261">
        <v>24115</v>
      </c>
      <c r="L121" s="253">
        <v>5.1553113709729139</v>
      </c>
      <c r="M121" s="261">
        <v>10643</v>
      </c>
      <c r="N121" s="48">
        <v>2.2752634841909485</v>
      </c>
    </row>
    <row r="122" spans="1:14">
      <c r="A122" s="208" t="s">
        <v>19</v>
      </c>
      <c r="B122" s="560">
        <v>116207</v>
      </c>
      <c r="C122" s="262">
        <v>7463</v>
      </c>
      <c r="D122" s="256">
        <v>6.4221604550500393</v>
      </c>
      <c r="E122" s="262">
        <v>96296</v>
      </c>
      <c r="F122" s="256">
        <v>82.865920297400336</v>
      </c>
      <c r="G122" s="262">
        <v>2281</v>
      </c>
      <c r="H122" s="256">
        <v>1.9628765909110466</v>
      </c>
      <c r="I122" s="262">
        <v>3336</v>
      </c>
      <c r="J122" s="256">
        <v>2.8707392842083523</v>
      </c>
      <c r="K122" s="262">
        <v>5101</v>
      </c>
      <c r="L122" s="256">
        <v>4.3895806620943656</v>
      </c>
      <c r="M122" s="262">
        <v>1730</v>
      </c>
      <c r="N122" s="49">
        <v>1.4887227103358662</v>
      </c>
    </row>
    <row r="123" spans="1:14" ht="14.5" thickBot="1">
      <c r="A123" s="213" t="s">
        <v>20</v>
      </c>
      <c r="B123" s="561">
        <v>583977</v>
      </c>
      <c r="C123" s="263">
        <v>31550</v>
      </c>
      <c r="D123" s="259">
        <v>5.402610034299296</v>
      </c>
      <c r="E123" s="263">
        <v>409227</v>
      </c>
      <c r="F123" s="259">
        <v>70.075876275949227</v>
      </c>
      <c r="G123" s="263">
        <v>78105</v>
      </c>
      <c r="H123" s="259">
        <v>13.374670577779604</v>
      </c>
      <c r="I123" s="263">
        <v>23506</v>
      </c>
      <c r="J123" s="259">
        <v>4.0251585250788988</v>
      </c>
      <c r="K123" s="263">
        <v>29216</v>
      </c>
      <c r="L123" s="259">
        <v>5.0029367594956655</v>
      </c>
      <c r="M123" s="263">
        <v>12373</v>
      </c>
      <c r="N123" s="50">
        <v>2.1187478273973119</v>
      </c>
    </row>
    <row r="124" spans="1:14">
      <c r="A124" s="871" t="s">
        <v>214</v>
      </c>
      <c r="B124" s="871"/>
      <c r="C124" s="871"/>
      <c r="D124" s="871"/>
      <c r="E124" s="871"/>
      <c r="F124" s="871"/>
      <c r="G124" s="871"/>
      <c r="H124" s="871"/>
      <c r="I124" s="871"/>
      <c r="J124" s="871"/>
      <c r="K124" s="871"/>
      <c r="L124" s="871"/>
      <c r="M124" s="871"/>
      <c r="N124" s="871"/>
    </row>
    <row r="125" spans="1:14" s="135" customFormat="1" ht="24" customHeight="1">
      <c r="A125" s="899" t="s">
        <v>348</v>
      </c>
      <c r="B125" s="899"/>
      <c r="C125" s="899"/>
      <c r="D125" s="899"/>
      <c r="E125" s="899"/>
      <c r="F125" s="899"/>
      <c r="G125" s="899"/>
      <c r="H125" s="899"/>
      <c r="I125" s="899"/>
      <c r="J125" s="899"/>
      <c r="K125" s="899"/>
      <c r="L125" s="899"/>
      <c r="M125" s="899"/>
      <c r="N125" s="899"/>
    </row>
    <row r="126" spans="1:14" s="135" customFormat="1" ht="14.25" customHeight="1">
      <c r="A126" s="899" t="s">
        <v>349</v>
      </c>
      <c r="B126" s="900"/>
      <c r="C126" s="900"/>
      <c r="D126" s="900"/>
      <c r="E126" s="900"/>
      <c r="F126" s="900"/>
      <c r="G126" s="900"/>
      <c r="H126" s="900"/>
      <c r="I126" s="900"/>
      <c r="J126" s="900"/>
      <c r="K126" s="900"/>
      <c r="L126" s="900"/>
      <c r="M126" s="900"/>
      <c r="N126" s="900"/>
    </row>
    <row r="127" spans="1:14" s="135" customFormat="1" ht="14.25" customHeight="1">
      <c r="A127" s="899" t="s">
        <v>350</v>
      </c>
      <c r="B127" s="900"/>
      <c r="C127" s="900"/>
      <c r="D127" s="900"/>
      <c r="E127" s="900"/>
      <c r="F127" s="900"/>
      <c r="G127" s="900"/>
      <c r="H127" s="900"/>
      <c r="I127" s="900"/>
      <c r="J127" s="900"/>
      <c r="K127" s="900"/>
      <c r="L127" s="900"/>
      <c r="M127" s="900"/>
      <c r="N127" s="900"/>
    </row>
    <row r="128" spans="1:14" s="135" customFormat="1">
      <c r="A128" s="899" t="s">
        <v>297</v>
      </c>
      <c r="B128" s="899"/>
      <c r="C128" s="899"/>
      <c r="D128" s="899"/>
      <c r="E128" s="899"/>
      <c r="F128" s="899"/>
      <c r="G128" s="899"/>
      <c r="H128" s="899"/>
      <c r="I128" s="899"/>
      <c r="J128" s="899"/>
      <c r="K128" s="899"/>
      <c r="L128" s="899"/>
      <c r="M128" s="899"/>
      <c r="N128" s="899"/>
    </row>
    <row r="129" spans="1:14">
      <c r="A129" s="851" t="s">
        <v>302</v>
      </c>
      <c r="B129" s="851"/>
      <c r="C129" s="851"/>
      <c r="D129" s="851"/>
      <c r="E129" s="851"/>
      <c r="F129" s="851"/>
      <c r="G129" s="851"/>
      <c r="H129" s="904"/>
      <c r="I129" s="904"/>
      <c r="J129" s="904"/>
      <c r="K129" s="904"/>
      <c r="L129" s="904"/>
      <c r="M129" s="904"/>
      <c r="N129" s="905"/>
    </row>
    <row r="130" spans="1:14" ht="12" customHeight="1">
      <c r="A130" s="904"/>
      <c r="B130" s="904"/>
      <c r="C130" s="904"/>
      <c r="D130" s="904"/>
      <c r="E130" s="904"/>
      <c r="F130" s="904"/>
      <c r="G130" s="904"/>
      <c r="H130" s="904"/>
      <c r="I130" s="904"/>
      <c r="J130" s="904"/>
      <c r="K130" s="904"/>
      <c r="L130" s="904"/>
      <c r="M130" s="904"/>
      <c r="N130" s="905"/>
    </row>
    <row r="131" spans="1:14" ht="14.5">
      <c r="A131" s="160"/>
      <c r="B131" s="160"/>
      <c r="C131" s="160"/>
      <c r="D131" s="241"/>
      <c r="E131" s="160"/>
      <c r="F131" s="241"/>
      <c r="G131" s="160"/>
      <c r="H131" s="241"/>
      <c r="I131" s="160"/>
      <c r="J131" s="241"/>
      <c r="K131" s="160"/>
      <c r="L131" s="241"/>
      <c r="M131" s="160"/>
    </row>
    <row r="132" spans="1:14" ht="14.5">
      <c r="A132" s="160"/>
      <c r="B132" s="160"/>
      <c r="C132" s="160"/>
      <c r="D132" s="241"/>
      <c r="E132" s="160"/>
      <c r="F132" s="241"/>
      <c r="G132" s="160"/>
      <c r="H132" s="241"/>
      <c r="I132" s="160"/>
      <c r="J132" s="241"/>
      <c r="K132" s="160"/>
      <c r="L132" s="241"/>
      <c r="M132" s="160"/>
    </row>
    <row r="133" spans="1:14" ht="14.5">
      <c r="A133" s="160"/>
      <c r="B133" s="160"/>
      <c r="C133" s="160"/>
      <c r="D133" s="241"/>
      <c r="E133" s="160"/>
      <c r="F133" s="241"/>
      <c r="G133" s="160"/>
      <c r="H133" s="241"/>
      <c r="I133" s="160"/>
      <c r="J133" s="241"/>
      <c r="K133" s="160"/>
      <c r="L133" s="241"/>
      <c r="M133" s="160"/>
    </row>
    <row r="134" spans="1:14" ht="14.5">
      <c r="A134" s="160"/>
      <c r="B134" s="160"/>
      <c r="C134" s="160"/>
      <c r="D134" s="241"/>
      <c r="E134" s="160"/>
      <c r="F134" s="241"/>
      <c r="G134" s="160"/>
      <c r="H134" s="241"/>
      <c r="I134" s="160"/>
      <c r="J134" s="241"/>
      <c r="K134" s="160"/>
      <c r="L134" s="241"/>
      <c r="M134" s="160"/>
    </row>
    <row r="135" spans="1:14" ht="14.5">
      <c r="A135" s="160"/>
      <c r="B135" s="160"/>
      <c r="C135" s="160"/>
      <c r="D135" s="241"/>
      <c r="E135" s="160"/>
      <c r="F135" s="241"/>
      <c r="G135" s="160"/>
      <c r="H135" s="241"/>
      <c r="I135" s="160"/>
      <c r="J135" s="241"/>
      <c r="K135" s="160"/>
      <c r="L135" s="241"/>
      <c r="M135" s="160"/>
    </row>
    <row r="136" spans="1:14" ht="14.5">
      <c r="A136" s="160"/>
      <c r="B136" s="160"/>
      <c r="C136" s="160"/>
      <c r="D136" s="241"/>
      <c r="E136" s="160"/>
      <c r="F136" s="241"/>
      <c r="G136" s="160"/>
      <c r="H136" s="241"/>
      <c r="I136" s="160"/>
      <c r="J136" s="241"/>
      <c r="K136" s="160"/>
      <c r="L136" s="241"/>
      <c r="M136" s="160"/>
    </row>
    <row r="137" spans="1:14" ht="14.5">
      <c r="A137" s="160"/>
      <c r="B137" s="160"/>
      <c r="C137" s="160"/>
      <c r="D137" s="241"/>
      <c r="E137" s="160"/>
      <c r="F137" s="241"/>
      <c r="G137" s="160"/>
      <c r="H137" s="241"/>
      <c r="I137" s="160"/>
      <c r="J137" s="241"/>
      <c r="K137" s="160"/>
      <c r="L137" s="241"/>
      <c r="M137" s="160"/>
    </row>
    <row r="138" spans="1:14" ht="14.5">
      <c r="A138" s="160"/>
      <c r="B138" s="160"/>
      <c r="C138" s="160"/>
      <c r="D138" s="241"/>
      <c r="E138" s="160"/>
      <c r="F138" s="241"/>
      <c r="G138" s="160"/>
      <c r="H138" s="241"/>
      <c r="I138" s="160"/>
      <c r="J138" s="241"/>
      <c r="K138" s="160"/>
      <c r="L138" s="241"/>
      <c r="M138" s="160"/>
    </row>
    <row r="139" spans="1:14" ht="14.5">
      <c r="A139" s="160"/>
      <c r="B139" s="160"/>
      <c r="C139" s="160"/>
      <c r="D139" s="241"/>
      <c r="E139" s="160"/>
      <c r="F139" s="241"/>
      <c r="G139" s="160"/>
      <c r="H139" s="241"/>
      <c r="I139" s="160"/>
      <c r="J139" s="241"/>
      <c r="K139" s="160"/>
      <c r="L139" s="241"/>
      <c r="M139" s="160"/>
    </row>
    <row r="140" spans="1:14" ht="14.5">
      <c r="A140" s="160"/>
      <c r="B140" s="160"/>
      <c r="C140" s="160"/>
      <c r="D140" s="241"/>
      <c r="E140" s="160"/>
      <c r="F140" s="241"/>
      <c r="G140" s="160"/>
      <c r="H140" s="241"/>
      <c r="I140" s="160"/>
      <c r="J140" s="241"/>
      <c r="K140" s="160"/>
      <c r="L140" s="241"/>
      <c r="M140" s="160"/>
    </row>
    <row r="141" spans="1:14" ht="14.5">
      <c r="A141" s="160"/>
      <c r="B141" s="160"/>
      <c r="C141" s="160"/>
      <c r="D141" s="241"/>
      <c r="E141" s="160"/>
      <c r="F141" s="241"/>
      <c r="G141" s="160"/>
      <c r="H141" s="241"/>
      <c r="I141" s="160"/>
      <c r="J141" s="241"/>
      <c r="K141" s="160"/>
      <c r="L141" s="241"/>
      <c r="M141" s="160"/>
    </row>
    <row r="142" spans="1:14" ht="14.5">
      <c r="A142" s="160"/>
      <c r="B142" s="160"/>
      <c r="C142" s="160"/>
      <c r="D142" s="241"/>
      <c r="E142" s="160"/>
      <c r="F142" s="241"/>
      <c r="G142" s="160"/>
      <c r="H142" s="241"/>
      <c r="I142" s="160"/>
      <c r="J142" s="241"/>
      <c r="K142" s="160"/>
      <c r="L142" s="241"/>
      <c r="M142" s="160"/>
    </row>
    <row r="143" spans="1:14" ht="14.5">
      <c r="A143" s="160"/>
      <c r="B143" s="160"/>
      <c r="C143" s="160"/>
      <c r="D143" s="241"/>
      <c r="E143" s="160"/>
      <c r="F143" s="241"/>
      <c r="G143" s="160"/>
      <c r="H143" s="241"/>
      <c r="I143" s="160"/>
      <c r="J143" s="241"/>
      <c r="K143" s="160"/>
      <c r="L143" s="241"/>
      <c r="M143" s="160"/>
    </row>
    <row r="144" spans="1:14" ht="14.5">
      <c r="A144" s="160"/>
      <c r="B144" s="160"/>
      <c r="C144" s="160"/>
      <c r="D144" s="241"/>
      <c r="E144" s="160"/>
      <c r="F144" s="241"/>
      <c r="G144" s="160"/>
      <c r="H144" s="241"/>
      <c r="I144" s="160"/>
      <c r="J144" s="241"/>
      <c r="K144" s="160"/>
      <c r="L144" s="241"/>
      <c r="M144" s="160"/>
    </row>
    <row r="145" spans="1:13" ht="14.5">
      <c r="A145" s="160"/>
      <c r="B145" s="160"/>
      <c r="C145" s="160"/>
      <c r="D145" s="241"/>
      <c r="E145" s="160"/>
      <c r="F145" s="241"/>
      <c r="G145" s="160"/>
      <c r="H145" s="241"/>
      <c r="I145" s="160"/>
      <c r="J145" s="241"/>
      <c r="K145" s="160"/>
      <c r="L145" s="241"/>
      <c r="M145" s="160"/>
    </row>
    <row r="146" spans="1:13" ht="14.5">
      <c r="A146" s="160"/>
      <c r="B146" s="160"/>
      <c r="C146" s="160"/>
      <c r="D146" s="241"/>
      <c r="E146" s="160"/>
      <c r="F146" s="241"/>
      <c r="G146" s="160"/>
      <c r="H146" s="241"/>
      <c r="I146" s="160"/>
      <c r="J146" s="241"/>
      <c r="K146" s="160"/>
      <c r="L146" s="241"/>
      <c r="M146" s="160"/>
    </row>
    <row r="147" spans="1:13" ht="14.5">
      <c r="A147" s="160"/>
      <c r="B147" s="160"/>
      <c r="C147" s="160"/>
      <c r="D147" s="241"/>
      <c r="E147" s="160"/>
      <c r="F147" s="241"/>
      <c r="G147" s="160"/>
      <c r="H147" s="241"/>
      <c r="I147" s="160"/>
      <c r="J147" s="241"/>
      <c r="K147" s="160"/>
      <c r="L147" s="241"/>
      <c r="M147" s="160"/>
    </row>
    <row r="148" spans="1:13" ht="14.5">
      <c r="A148" s="160"/>
      <c r="B148" s="160"/>
      <c r="C148" s="160"/>
      <c r="D148" s="241"/>
      <c r="E148" s="160"/>
      <c r="F148" s="241"/>
      <c r="G148" s="160"/>
      <c r="H148" s="241"/>
      <c r="I148" s="160"/>
      <c r="J148" s="241"/>
      <c r="K148" s="160"/>
      <c r="L148" s="241"/>
      <c r="M148" s="160"/>
    </row>
    <row r="149" spans="1:13" ht="14.5">
      <c r="A149" s="160"/>
      <c r="B149" s="160"/>
      <c r="C149" s="160"/>
      <c r="D149" s="241"/>
      <c r="E149" s="160"/>
      <c r="F149" s="241"/>
      <c r="G149" s="160"/>
      <c r="H149" s="241"/>
      <c r="I149" s="160"/>
      <c r="J149" s="241"/>
      <c r="K149" s="160"/>
      <c r="L149" s="241"/>
      <c r="M149" s="160"/>
    </row>
    <row r="150" spans="1:13" ht="14.5">
      <c r="A150" s="160"/>
      <c r="B150" s="160"/>
      <c r="C150" s="160"/>
      <c r="D150" s="241"/>
      <c r="E150" s="160"/>
      <c r="F150" s="241"/>
      <c r="G150" s="160"/>
      <c r="H150" s="241"/>
      <c r="I150" s="160"/>
      <c r="J150" s="241"/>
      <c r="K150" s="160"/>
      <c r="L150" s="241"/>
      <c r="M150" s="160"/>
    </row>
    <row r="151" spans="1:13" ht="14.5">
      <c r="A151" s="160"/>
      <c r="B151" s="160"/>
      <c r="C151" s="160"/>
      <c r="D151" s="241"/>
      <c r="E151" s="160"/>
      <c r="F151" s="241"/>
      <c r="G151" s="160"/>
      <c r="H151" s="241"/>
      <c r="I151" s="160"/>
      <c r="J151" s="241"/>
      <c r="K151" s="160"/>
      <c r="L151" s="241"/>
      <c r="M151" s="160"/>
    </row>
    <row r="152" spans="1:13" ht="14.5">
      <c r="A152" s="160"/>
      <c r="B152" s="160"/>
      <c r="C152" s="160"/>
      <c r="D152" s="241"/>
      <c r="E152" s="160"/>
      <c r="F152" s="241"/>
      <c r="G152" s="160"/>
      <c r="H152" s="241"/>
      <c r="I152" s="160"/>
      <c r="J152" s="241"/>
      <c r="K152" s="160"/>
      <c r="L152" s="241"/>
      <c r="M152" s="160"/>
    </row>
    <row r="153" spans="1:13" ht="14.5">
      <c r="A153" s="160"/>
      <c r="B153" s="160"/>
      <c r="C153" s="160"/>
      <c r="D153" s="241"/>
      <c r="E153" s="160"/>
      <c r="F153" s="241"/>
      <c r="G153" s="160"/>
      <c r="H153" s="241"/>
      <c r="I153" s="160"/>
      <c r="J153" s="241"/>
      <c r="K153" s="160"/>
      <c r="L153" s="241"/>
      <c r="M153" s="160"/>
    </row>
    <row r="154" spans="1:13" ht="14.5">
      <c r="A154" s="160"/>
      <c r="B154" s="160"/>
      <c r="C154" s="160"/>
      <c r="D154" s="241"/>
      <c r="E154" s="160"/>
      <c r="F154" s="241"/>
      <c r="G154" s="160"/>
      <c r="H154" s="241"/>
      <c r="I154" s="160"/>
      <c r="J154" s="241"/>
      <c r="K154" s="160"/>
      <c r="L154" s="241"/>
      <c r="M154" s="160"/>
    </row>
    <row r="155" spans="1:13" ht="14.5">
      <c r="A155" s="160"/>
      <c r="B155" s="160"/>
      <c r="C155" s="160"/>
      <c r="D155" s="241"/>
      <c r="E155" s="160"/>
      <c r="F155" s="241"/>
      <c r="G155" s="160"/>
      <c r="H155" s="241"/>
      <c r="I155" s="160"/>
      <c r="J155" s="241"/>
      <c r="K155" s="160"/>
      <c r="L155" s="241"/>
      <c r="M155" s="160"/>
    </row>
    <row r="156" spans="1:13" ht="14.5">
      <c r="A156" s="160"/>
      <c r="B156" s="160"/>
      <c r="C156" s="160"/>
      <c r="D156" s="241"/>
      <c r="E156" s="160"/>
      <c r="F156" s="241"/>
      <c r="G156" s="160"/>
      <c r="H156" s="241"/>
      <c r="I156" s="160"/>
      <c r="J156" s="241"/>
      <c r="K156" s="160"/>
      <c r="L156" s="241"/>
      <c r="M156" s="160"/>
    </row>
    <row r="157" spans="1:13" ht="14.5">
      <c r="A157" s="160"/>
      <c r="B157" s="160"/>
      <c r="C157" s="160"/>
      <c r="D157" s="241"/>
      <c r="E157" s="160"/>
      <c r="F157" s="241"/>
      <c r="G157" s="160"/>
      <c r="H157" s="241"/>
      <c r="I157" s="160"/>
      <c r="J157" s="241"/>
      <c r="K157" s="160"/>
      <c r="L157" s="241"/>
      <c r="M157" s="160"/>
    </row>
    <row r="158" spans="1:13" ht="14.5">
      <c r="A158" s="160"/>
      <c r="B158" s="160"/>
      <c r="C158" s="160"/>
      <c r="D158" s="241"/>
      <c r="E158" s="160"/>
      <c r="F158" s="241"/>
      <c r="G158" s="160"/>
      <c r="H158" s="241"/>
      <c r="I158" s="160"/>
      <c r="J158" s="241"/>
      <c r="K158" s="160"/>
      <c r="L158" s="241"/>
      <c r="M158" s="160"/>
    </row>
    <row r="159" spans="1:13" ht="14.5">
      <c r="A159" s="160"/>
      <c r="B159" s="160"/>
      <c r="C159" s="160"/>
      <c r="D159" s="241"/>
      <c r="E159" s="160"/>
      <c r="F159" s="241"/>
      <c r="G159" s="160"/>
      <c r="H159" s="241"/>
      <c r="I159" s="160"/>
      <c r="J159" s="241"/>
      <c r="K159" s="160"/>
      <c r="L159" s="241"/>
      <c r="M159" s="160"/>
    </row>
    <row r="160" spans="1:13" ht="14.5">
      <c r="A160" s="160"/>
      <c r="B160" s="160"/>
      <c r="C160" s="160"/>
      <c r="D160" s="241"/>
      <c r="E160" s="160"/>
      <c r="F160" s="241"/>
      <c r="G160" s="160"/>
      <c r="H160" s="241"/>
      <c r="I160" s="160"/>
      <c r="J160" s="241"/>
      <c r="K160" s="160"/>
      <c r="L160" s="241"/>
      <c r="M160" s="160"/>
    </row>
    <row r="161" spans="1:13" ht="14.5">
      <c r="A161" s="160"/>
      <c r="B161" s="160"/>
      <c r="C161" s="160"/>
      <c r="D161" s="241"/>
      <c r="E161" s="160"/>
      <c r="F161" s="241"/>
      <c r="G161" s="160"/>
      <c r="H161" s="241"/>
      <c r="I161" s="160"/>
      <c r="J161" s="241"/>
      <c r="K161" s="160"/>
      <c r="L161" s="241"/>
      <c r="M161" s="160"/>
    </row>
    <row r="162" spans="1:13" ht="14.5">
      <c r="A162" s="160"/>
      <c r="B162" s="160"/>
      <c r="C162" s="160"/>
      <c r="D162" s="241"/>
      <c r="E162" s="160"/>
      <c r="F162" s="241"/>
      <c r="G162" s="160"/>
      <c r="H162" s="241"/>
      <c r="I162" s="160"/>
      <c r="J162" s="241"/>
      <c r="K162" s="160"/>
      <c r="L162" s="241"/>
      <c r="M162" s="160"/>
    </row>
    <row r="163" spans="1:13" ht="14.5">
      <c r="A163" s="160"/>
      <c r="B163" s="160"/>
      <c r="C163" s="160"/>
      <c r="D163" s="241"/>
      <c r="E163" s="160"/>
      <c r="F163" s="241"/>
      <c r="G163" s="160"/>
      <c r="H163" s="241"/>
      <c r="I163" s="160"/>
      <c r="J163" s="241"/>
      <c r="K163" s="160"/>
      <c r="L163" s="241"/>
      <c r="M163" s="160"/>
    </row>
    <row r="164" spans="1:13" ht="14.5">
      <c r="A164" s="160"/>
      <c r="B164" s="160"/>
      <c r="C164" s="160"/>
      <c r="D164" s="241"/>
      <c r="E164" s="160"/>
      <c r="F164" s="241"/>
      <c r="G164" s="160"/>
      <c r="H164" s="241"/>
      <c r="I164" s="160"/>
      <c r="J164" s="241"/>
      <c r="K164" s="160"/>
      <c r="L164" s="241"/>
      <c r="M164" s="160"/>
    </row>
    <row r="165" spans="1:13" ht="14.5">
      <c r="A165" s="160"/>
      <c r="B165" s="160"/>
      <c r="C165" s="160"/>
      <c r="D165" s="241"/>
      <c r="E165" s="160"/>
      <c r="F165" s="241"/>
      <c r="G165" s="160"/>
      <c r="H165" s="241"/>
      <c r="I165" s="160"/>
      <c r="J165" s="241"/>
      <c r="K165" s="160"/>
      <c r="L165" s="241"/>
      <c r="M165" s="160"/>
    </row>
    <row r="166" spans="1:13" ht="14.5">
      <c r="A166" s="160"/>
      <c r="B166" s="160"/>
      <c r="C166" s="160"/>
      <c r="D166" s="241"/>
      <c r="E166" s="160"/>
      <c r="F166" s="241"/>
      <c r="G166" s="160"/>
      <c r="H166" s="241"/>
      <c r="I166" s="160"/>
      <c r="J166" s="241"/>
      <c r="K166" s="160"/>
      <c r="L166" s="241"/>
      <c r="M166" s="160"/>
    </row>
    <row r="167" spans="1:13" ht="14.5">
      <c r="A167" s="160"/>
      <c r="B167" s="160"/>
      <c r="C167" s="160"/>
      <c r="D167" s="241"/>
      <c r="E167" s="160"/>
      <c r="F167" s="241"/>
      <c r="G167" s="160"/>
      <c r="H167" s="241"/>
      <c r="I167" s="160"/>
      <c r="J167" s="241"/>
      <c r="K167" s="160"/>
      <c r="L167" s="241"/>
      <c r="M167" s="160"/>
    </row>
    <row r="168" spans="1:13" ht="14.5">
      <c r="A168" s="160"/>
      <c r="B168" s="160"/>
      <c r="C168" s="160"/>
      <c r="D168" s="241"/>
      <c r="E168" s="160"/>
      <c r="F168" s="241"/>
      <c r="G168" s="160"/>
      <c r="H168" s="241"/>
      <c r="I168" s="160"/>
      <c r="J168" s="241"/>
      <c r="K168" s="160"/>
      <c r="L168" s="241"/>
      <c r="M168" s="160"/>
    </row>
    <row r="169" spans="1:13" ht="14.5">
      <c r="A169" s="160"/>
      <c r="B169" s="160"/>
      <c r="C169" s="160"/>
      <c r="D169" s="241"/>
      <c r="E169" s="160"/>
      <c r="F169" s="241"/>
      <c r="G169" s="160"/>
      <c r="H169" s="241"/>
      <c r="I169" s="160"/>
      <c r="J169" s="241"/>
      <c r="K169" s="160"/>
      <c r="L169" s="241"/>
      <c r="M169" s="160"/>
    </row>
    <row r="170" spans="1:13" ht="14.5">
      <c r="A170" s="160"/>
      <c r="B170" s="160"/>
      <c r="C170" s="160"/>
      <c r="D170" s="241"/>
      <c r="E170" s="160"/>
      <c r="F170" s="241"/>
      <c r="G170" s="160"/>
      <c r="H170" s="241"/>
      <c r="I170" s="160"/>
      <c r="J170" s="241"/>
      <c r="K170" s="160"/>
      <c r="L170" s="241"/>
      <c r="M170" s="160"/>
    </row>
    <row r="171" spans="1:13" ht="14.5">
      <c r="A171" s="160"/>
      <c r="B171" s="160"/>
      <c r="C171" s="160"/>
      <c r="D171" s="241"/>
      <c r="E171" s="160"/>
      <c r="F171" s="241"/>
      <c r="G171" s="160"/>
      <c r="H171" s="241"/>
      <c r="I171" s="160"/>
      <c r="J171" s="241"/>
      <c r="K171" s="160"/>
      <c r="L171" s="241"/>
      <c r="M171" s="160"/>
    </row>
    <row r="172" spans="1:13" ht="14.5">
      <c r="A172" s="160"/>
      <c r="B172" s="160"/>
      <c r="C172" s="160"/>
      <c r="D172" s="241"/>
      <c r="E172" s="160"/>
      <c r="F172" s="241"/>
      <c r="G172" s="160"/>
      <c r="H172" s="241"/>
      <c r="I172" s="160"/>
      <c r="J172" s="241"/>
      <c r="K172" s="160"/>
      <c r="L172" s="241"/>
      <c r="M172" s="160"/>
    </row>
    <row r="173" spans="1:13" ht="14.5">
      <c r="A173" s="160"/>
      <c r="B173" s="160"/>
      <c r="C173" s="160"/>
      <c r="D173" s="241"/>
      <c r="E173" s="160"/>
      <c r="F173" s="241"/>
      <c r="G173" s="160"/>
      <c r="H173" s="241"/>
      <c r="I173" s="160"/>
      <c r="J173" s="241"/>
      <c r="K173" s="160"/>
      <c r="L173" s="241"/>
      <c r="M173" s="160"/>
    </row>
    <row r="174" spans="1:13" ht="14.5">
      <c r="A174" s="160"/>
      <c r="B174" s="160"/>
      <c r="C174" s="160"/>
      <c r="D174" s="241"/>
      <c r="E174" s="160"/>
      <c r="F174" s="241"/>
      <c r="G174" s="160"/>
      <c r="H174" s="241"/>
      <c r="I174" s="160"/>
      <c r="J174" s="241"/>
      <c r="K174" s="160"/>
      <c r="L174" s="241"/>
      <c r="M174" s="160"/>
    </row>
    <row r="175" spans="1:13" ht="14.5">
      <c r="A175" s="160"/>
      <c r="B175" s="160"/>
      <c r="C175" s="160"/>
      <c r="D175" s="241"/>
      <c r="E175" s="160"/>
      <c r="F175" s="241"/>
      <c r="G175" s="160"/>
      <c r="H175" s="241"/>
      <c r="I175" s="160"/>
      <c r="J175" s="241"/>
      <c r="K175" s="160"/>
      <c r="L175" s="241"/>
      <c r="M175" s="160"/>
    </row>
    <row r="176" spans="1:13" ht="14.5">
      <c r="A176" s="160"/>
      <c r="B176" s="160"/>
      <c r="C176" s="160"/>
      <c r="D176" s="241"/>
      <c r="E176" s="160"/>
      <c r="F176" s="241"/>
      <c r="G176" s="160"/>
      <c r="H176" s="241"/>
      <c r="I176" s="160"/>
      <c r="J176" s="241"/>
      <c r="K176" s="160"/>
      <c r="L176" s="241"/>
      <c r="M176" s="160"/>
    </row>
    <row r="177" spans="1:13" ht="14.5">
      <c r="A177" s="160"/>
      <c r="B177" s="160"/>
      <c r="C177" s="160"/>
      <c r="D177" s="241"/>
      <c r="E177" s="160"/>
      <c r="F177" s="241"/>
      <c r="G177" s="160"/>
      <c r="H177" s="241"/>
      <c r="I177" s="160"/>
      <c r="J177" s="241"/>
      <c r="K177" s="160"/>
      <c r="L177" s="241"/>
      <c r="M177" s="160"/>
    </row>
    <row r="178" spans="1:13" ht="14.5">
      <c r="A178" s="160"/>
      <c r="B178" s="160"/>
      <c r="C178" s="160"/>
      <c r="D178" s="241"/>
      <c r="E178" s="160"/>
      <c r="F178" s="241"/>
      <c r="G178" s="160"/>
      <c r="H178" s="241"/>
      <c r="I178" s="160"/>
      <c r="J178" s="241"/>
      <c r="K178" s="160"/>
      <c r="L178" s="241"/>
      <c r="M178" s="160"/>
    </row>
  </sheetData>
  <customSheetViews>
    <customSheetView guid="{0995CD4B-3C75-457A-AB77-49903FF8A611}" scale="90" topLeftCell="A16">
      <selection activeCell="A3" sqref="A3:L3"/>
      <pageMargins left="0.7" right="0.7" top="0.78740157499999996" bottom="0.78740157499999996" header="0.3" footer="0.3"/>
      <pageSetup paperSize="9" orientation="portrait" r:id="rId1"/>
    </customSheetView>
  </customSheetViews>
  <mergeCells count="73">
    <mergeCell ref="A92:N92"/>
    <mergeCell ref="A69:N69"/>
    <mergeCell ref="A60:N60"/>
    <mergeCell ref="A37:N37"/>
    <mergeCell ref="A27:N27"/>
    <mergeCell ref="A33:N33"/>
    <mergeCell ref="A70:A72"/>
    <mergeCell ref="B70:B71"/>
    <mergeCell ref="C70:N70"/>
    <mergeCell ref="C71:D71"/>
    <mergeCell ref="E71:F71"/>
    <mergeCell ref="G71:H71"/>
    <mergeCell ref="I71:J71"/>
    <mergeCell ref="K71:L71"/>
    <mergeCell ref="M71:N71"/>
    <mergeCell ref="A67:N67"/>
    <mergeCell ref="A129:N130"/>
    <mergeCell ref="I39:J39"/>
    <mergeCell ref="K39:L39"/>
    <mergeCell ref="M39:N39"/>
    <mergeCell ref="B40:C40"/>
    <mergeCell ref="A99:N99"/>
    <mergeCell ref="A102:A104"/>
    <mergeCell ref="B102:B103"/>
    <mergeCell ref="C102:N102"/>
    <mergeCell ref="C103:D103"/>
    <mergeCell ref="E103:F103"/>
    <mergeCell ref="G103:H103"/>
    <mergeCell ref="I103:J103"/>
    <mergeCell ref="B72:C72"/>
    <mergeCell ref="A93:N93"/>
    <mergeCell ref="A64:N64"/>
    <mergeCell ref="A61:N61"/>
    <mergeCell ref="A62:N62"/>
    <mergeCell ref="A65:N65"/>
    <mergeCell ref="A63:N63"/>
    <mergeCell ref="A32:N32"/>
    <mergeCell ref="A28:N28"/>
    <mergeCell ref="A29:N29"/>
    <mergeCell ref="A30:N30"/>
    <mergeCell ref="A35:N35"/>
    <mergeCell ref="A38:A40"/>
    <mergeCell ref="B38:B39"/>
    <mergeCell ref="C38:N38"/>
    <mergeCell ref="C39:D39"/>
    <mergeCell ref="E39:F39"/>
    <mergeCell ref="G39:H39"/>
    <mergeCell ref="A31:N31"/>
    <mergeCell ref="A1:N1"/>
    <mergeCell ref="A5:A7"/>
    <mergeCell ref="B5:B6"/>
    <mergeCell ref="C5:N5"/>
    <mergeCell ref="C6:D6"/>
    <mergeCell ref="E6:F6"/>
    <mergeCell ref="G6:H6"/>
    <mergeCell ref="I6:J6"/>
    <mergeCell ref="K6:L6"/>
    <mergeCell ref="M6:N6"/>
    <mergeCell ref="B7:C7"/>
    <mergeCell ref="A4:N4"/>
    <mergeCell ref="A127:N127"/>
    <mergeCell ref="A128:N128"/>
    <mergeCell ref="A94:N94"/>
    <mergeCell ref="A95:N95"/>
    <mergeCell ref="A96:N96"/>
    <mergeCell ref="A125:N125"/>
    <mergeCell ref="A126:N126"/>
    <mergeCell ref="B104:C104"/>
    <mergeCell ref="A97:N97"/>
    <mergeCell ref="K103:L103"/>
    <mergeCell ref="M103:N103"/>
    <mergeCell ref="A124:N124"/>
    <mergeCell ref="A101:N101"/>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zoomScale="80" zoomScaleNormal="80" workbookViewId="0">
      <selection activeCell="A2" sqref="A2"/>
    </sheetView>
  </sheetViews>
  <sheetFormatPr baseColWidth="10" defaultRowHeight="14"/>
  <cols>
    <col min="1" max="1" width="21.08203125" customWidth="1"/>
    <col min="3" max="12" width="11.08203125" customWidth="1"/>
  </cols>
  <sheetData>
    <row r="1" spans="1:14" ht="23.5">
      <c r="A1" s="795">
        <v>2021</v>
      </c>
      <c r="B1" s="795"/>
      <c r="C1" s="795"/>
      <c r="D1" s="795"/>
      <c r="E1" s="795"/>
      <c r="F1" s="795"/>
      <c r="G1" s="795"/>
      <c r="H1" s="795"/>
      <c r="I1" s="795"/>
      <c r="J1" s="795"/>
      <c r="K1" s="795"/>
      <c r="L1" s="795"/>
      <c r="M1" s="160"/>
    </row>
    <row r="2" spans="1:14" s="714" customFormat="1" ht="14.5" customHeight="1">
      <c r="A2" s="779" t="s">
        <v>109</v>
      </c>
      <c r="D2" s="718"/>
      <c r="F2" s="718"/>
      <c r="H2" s="718"/>
      <c r="J2" s="718"/>
      <c r="L2" s="718"/>
    </row>
    <row r="3" spans="1:14" s="714" customFormat="1" ht="14.5" customHeight="1">
      <c r="A3" s="165"/>
      <c r="D3" s="718"/>
      <c r="F3" s="718"/>
      <c r="H3" s="718"/>
      <c r="J3" s="718"/>
      <c r="L3" s="718"/>
    </row>
    <row r="4" spans="1:14" ht="14.5">
      <c r="A4" s="870" t="s">
        <v>277</v>
      </c>
      <c r="B4" s="870"/>
      <c r="C4" s="870"/>
      <c r="D4" s="870"/>
      <c r="E4" s="870"/>
      <c r="F4" s="870"/>
      <c r="G4" s="870"/>
      <c r="H4" s="870"/>
      <c r="I4" s="870"/>
      <c r="J4" s="870"/>
      <c r="K4" s="870"/>
      <c r="L4" s="870"/>
      <c r="M4" s="160"/>
    </row>
    <row r="5" spans="1:14" ht="14.5">
      <c r="A5" s="810" t="s">
        <v>21</v>
      </c>
      <c r="B5" s="822" t="s">
        <v>22</v>
      </c>
      <c r="C5" s="811" t="s">
        <v>23</v>
      </c>
      <c r="D5" s="809"/>
      <c r="E5" s="809"/>
      <c r="F5" s="809"/>
      <c r="G5" s="809"/>
      <c r="H5" s="809"/>
      <c r="I5" s="809"/>
      <c r="J5" s="809"/>
      <c r="K5" s="809"/>
      <c r="L5" s="809"/>
      <c r="M5" s="160"/>
    </row>
    <row r="6" spans="1:14" ht="52.5" customHeight="1">
      <c r="A6" s="810"/>
      <c r="B6" s="822"/>
      <c r="C6" s="808" t="s">
        <v>248</v>
      </c>
      <c r="D6" s="810"/>
      <c r="E6" s="811" t="s">
        <v>249</v>
      </c>
      <c r="F6" s="810"/>
      <c r="G6" s="811" t="s">
        <v>250</v>
      </c>
      <c r="H6" s="810"/>
      <c r="I6" s="811" t="s">
        <v>251</v>
      </c>
      <c r="J6" s="810"/>
      <c r="K6" s="811" t="s">
        <v>252</v>
      </c>
      <c r="L6" s="809"/>
      <c r="M6" s="160"/>
    </row>
    <row r="7" spans="1:14" ht="15" thickBot="1">
      <c r="A7" s="867"/>
      <c r="B7" s="812" t="s">
        <v>0</v>
      </c>
      <c r="C7" s="813"/>
      <c r="D7" s="562" t="s">
        <v>1</v>
      </c>
      <c r="E7" s="539" t="s">
        <v>0</v>
      </c>
      <c r="F7" s="562" t="s">
        <v>1</v>
      </c>
      <c r="G7" s="539" t="s">
        <v>0</v>
      </c>
      <c r="H7" s="562" t="s">
        <v>1</v>
      </c>
      <c r="I7" s="539" t="s">
        <v>0</v>
      </c>
      <c r="J7" s="562" t="s">
        <v>1</v>
      </c>
      <c r="K7" s="539" t="s">
        <v>0</v>
      </c>
      <c r="L7" s="562" t="s">
        <v>1</v>
      </c>
      <c r="M7" s="160"/>
    </row>
    <row r="8" spans="1:14" ht="14.5">
      <c r="A8" s="193" t="s">
        <v>16</v>
      </c>
      <c r="B8" s="555">
        <v>9482</v>
      </c>
      <c r="C8" s="269">
        <v>2182</v>
      </c>
      <c r="D8" s="249">
        <f>C8/B8*100</f>
        <v>23.012022780004219</v>
      </c>
      <c r="E8" s="269">
        <v>2339</v>
      </c>
      <c r="F8" s="249">
        <f>E8/B8*100</f>
        <v>24.667791605146594</v>
      </c>
      <c r="G8" s="269">
        <v>2364</v>
      </c>
      <c r="H8" s="249">
        <f>G8/B8*100</f>
        <v>24.931449061379457</v>
      </c>
      <c r="I8" s="269">
        <v>578</v>
      </c>
      <c r="J8" s="249">
        <f>I8/B8*100</f>
        <v>6.0957603881037752</v>
      </c>
      <c r="K8" s="269">
        <v>2019</v>
      </c>
      <c r="L8" s="248">
        <f>K8/B8*100</f>
        <v>21.292976165365957</v>
      </c>
      <c r="M8" s="243"/>
      <c r="N8" s="85"/>
    </row>
    <row r="9" spans="1:14" ht="14.5">
      <c r="A9" s="187" t="s">
        <v>15</v>
      </c>
      <c r="B9" s="556">
        <v>9850</v>
      </c>
      <c r="C9" s="264">
        <v>248</v>
      </c>
      <c r="D9" s="246">
        <f t="shared" ref="D9:D26" si="0">C9/B9*100</f>
        <v>2.5177664974619289</v>
      </c>
      <c r="E9" s="264">
        <v>5082</v>
      </c>
      <c r="F9" s="246">
        <f>E9/B9*100</f>
        <v>51.593908629441621</v>
      </c>
      <c r="G9" s="264">
        <v>2576</v>
      </c>
      <c r="H9" s="246">
        <f t="shared" ref="H9:H26" si="1">G9/B9*100</f>
        <v>26.152284263959391</v>
      </c>
      <c r="I9" s="264">
        <v>1154</v>
      </c>
      <c r="J9" s="246">
        <f t="shared" ref="J9:J26" si="2">I9/B9*100</f>
        <v>11.715736040609137</v>
      </c>
      <c r="K9" s="264">
        <v>790</v>
      </c>
      <c r="L9" s="245">
        <f t="shared" ref="L9:L26" si="3">K9/B9*100</f>
        <v>8.0203045685279175</v>
      </c>
      <c r="M9" s="243"/>
    </row>
    <row r="10" spans="1:14" ht="14.5">
      <c r="A10" s="193" t="s">
        <v>18</v>
      </c>
      <c r="B10" s="557">
        <v>2718</v>
      </c>
      <c r="C10" s="269">
        <v>893</v>
      </c>
      <c r="D10" s="249">
        <f t="shared" si="0"/>
        <v>32.855040470934512</v>
      </c>
      <c r="E10" s="269">
        <v>204</v>
      </c>
      <c r="F10" s="249">
        <f t="shared" ref="F10:F26" si="4">E10/B10*100</f>
        <v>7.5055187637969087</v>
      </c>
      <c r="G10" s="269">
        <v>829</v>
      </c>
      <c r="H10" s="249">
        <f t="shared" si="1"/>
        <v>30.500367917586463</v>
      </c>
      <c r="I10" s="269">
        <v>186</v>
      </c>
      <c r="J10" s="249">
        <f t="shared" si="2"/>
        <v>6.8432671081677707</v>
      </c>
      <c r="K10" s="269">
        <v>606</v>
      </c>
      <c r="L10" s="248">
        <f t="shared" si="3"/>
        <v>22.29580573951435</v>
      </c>
      <c r="M10" s="243"/>
    </row>
    <row r="11" spans="1:14" ht="14.5">
      <c r="A11" s="187" t="s">
        <v>14</v>
      </c>
      <c r="B11" s="556">
        <v>1964</v>
      </c>
      <c r="C11" s="264">
        <v>1183</v>
      </c>
      <c r="D11" s="246">
        <f t="shared" si="0"/>
        <v>60.234215885947052</v>
      </c>
      <c r="E11" s="264">
        <v>53</v>
      </c>
      <c r="F11" s="246">
        <f t="shared" si="4"/>
        <v>2.6985743380855398</v>
      </c>
      <c r="G11" s="264">
        <v>399</v>
      </c>
      <c r="H11" s="246">
        <f t="shared" si="1"/>
        <v>20.315682281059065</v>
      </c>
      <c r="I11" s="264">
        <v>200</v>
      </c>
      <c r="J11" s="246">
        <f t="shared" si="2"/>
        <v>10.183299389002038</v>
      </c>
      <c r="K11" s="264">
        <v>129</v>
      </c>
      <c r="L11" s="245">
        <f t="shared" si="3"/>
        <v>6.5682281059063135</v>
      </c>
      <c r="M11" s="243"/>
    </row>
    <row r="12" spans="1:14" ht="14.5">
      <c r="A12" s="193" t="s">
        <v>13</v>
      </c>
      <c r="B12" s="557">
        <v>469</v>
      </c>
      <c r="C12" s="269">
        <v>53</v>
      </c>
      <c r="D12" s="249">
        <f t="shared" si="0"/>
        <v>11.300639658848615</v>
      </c>
      <c r="E12" s="269">
        <v>109</v>
      </c>
      <c r="F12" s="249">
        <f t="shared" si="4"/>
        <v>23.240938166311302</v>
      </c>
      <c r="G12" s="269">
        <v>190</v>
      </c>
      <c r="H12" s="249">
        <f t="shared" si="1"/>
        <v>40.511727078891255</v>
      </c>
      <c r="I12" s="269">
        <v>26</v>
      </c>
      <c r="J12" s="249">
        <f t="shared" si="2"/>
        <v>5.5437100213219619</v>
      </c>
      <c r="K12" s="269">
        <v>91</v>
      </c>
      <c r="L12" s="248">
        <f t="shared" si="3"/>
        <v>19.402985074626866</v>
      </c>
      <c r="M12" s="243"/>
    </row>
    <row r="13" spans="1:14" ht="14.5">
      <c r="A13" s="187" t="s">
        <v>12</v>
      </c>
      <c r="B13" s="556">
        <v>1152</v>
      </c>
      <c r="C13" s="264">
        <v>63</v>
      </c>
      <c r="D13" s="246">
        <f t="shared" si="0"/>
        <v>5.46875</v>
      </c>
      <c r="E13" s="264">
        <v>173</v>
      </c>
      <c r="F13" s="246">
        <f t="shared" si="4"/>
        <v>15.017361111111111</v>
      </c>
      <c r="G13" s="264">
        <v>594</v>
      </c>
      <c r="H13" s="246">
        <f t="shared" si="1"/>
        <v>51.5625</v>
      </c>
      <c r="I13" s="264">
        <v>86</v>
      </c>
      <c r="J13" s="246">
        <f t="shared" si="2"/>
        <v>7.4652777777777777</v>
      </c>
      <c r="K13" s="264">
        <v>236</v>
      </c>
      <c r="L13" s="245">
        <f t="shared" si="3"/>
        <v>20.486111111111111</v>
      </c>
      <c r="M13" s="243"/>
    </row>
    <row r="14" spans="1:14" ht="14.5">
      <c r="A14" s="193" t="s">
        <v>11</v>
      </c>
      <c r="B14" s="557">
        <v>4382</v>
      </c>
      <c r="C14" s="269">
        <v>1006</v>
      </c>
      <c r="D14" s="249">
        <f t="shared" si="0"/>
        <v>22.957553628480145</v>
      </c>
      <c r="E14" s="269">
        <v>394</v>
      </c>
      <c r="F14" s="249">
        <f t="shared" si="4"/>
        <v>8.9913281606572344</v>
      </c>
      <c r="G14" s="269">
        <v>2035</v>
      </c>
      <c r="H14" s="249">
        <f t="shared" si="1"/>
        <v>46.439981743496119</v>
      </c>
      <c r="I14" s="269">
        <v>246</v>
      </c>
      <c r="J14" s="249">
        <f t="shared" si="2"/>
        <v>5.6138749429484252</v>
      </c>
      <c r="K14" s="269">
        <v>701</v>
      </c>
      <c r="L14" s="248">
        <f t="shared" si="3"/>
        <v>15.997261524418075</v>
      </c>
      <c r="M14" s="243"/>
    </row>
    <row r="15" spans="1:14" ht="14.5">
      <c r="A15" s="187" t="s">
        <v>10</v>
      </c>
      <c r="B15" s="556">
        <v>1120</v>
      </c>
      <c r="C15" s="264">
        <v>341</v>
      </c>
      <c r="D15" s="246">
        <f t="shared" si="0"/>
        <v>30.446428571428569</v>
      </c>
      <c r="E15" s="264">
        <v>97</v>
      </c>
      <c r="F15" s="246">
        <f t="shared" si="4"/>
        <v>8.6607142857142847</v>
      </c>
      <c r="G15" s="264">
        <v>382</v>
      </c>
      <c r="H15" s="246">
        <f t="shared" si="1"/>
        <v>34.107142857142861</v>
      </c>
      <c r="I15" s="264">
        <v>241</v>
      </c>
      <c r="J15" s="246">
        <f t="shared" si="2"/>
        <v>21.517857142857146</v>
      </c>
      <c r="K15" s="264">
        <v>59</v>
      </c>
      <c r="L15" s="245">
        <f t="shared" si="3"/>
        <v>5.2678571428571432</v>
      </c>
      <c r="M15" s="243"/>
    </row>
    <row r="16" spans="1:14" ht="14.5">
      <c r="A16" s="193" t="s">
        <v>9</v>
      </c>
      <c r="B16" s="557">
        <v>5684</v>
      </c>
      <c r="C16" s="269">
        <v>585</v>
      </c>
      <c r="D16" s="249">
        <f t="shared" si="0"/>
        <v>10.292047853624208</v>
      </c>
      <c r="E16" s="269">
        <v>1968</v>
      </c>
      <c r="F16" s="249">
        <f t="shared" si="4"/>
        <v>34.623504574243491</v>
      </c>
      <c r="G16" s="269">
        <v>1398</v>
      </c>
      <c r="H16" s="249">
        <f t="shared" si="1"/>
        <v>24.595355383532723</v>
      </c>
      <c r="I16" s="269">
        <v>1136</v>
      </c>
      <c r="J16" s="249">
        <f t="shared" si="2"/>
        <v>19.985925404644618</v>
      </c>
      <c r="K16" s="269">
        <v>597</v>
      </c>
      <c r="L16" s="248">
        <f t="shared" si="3"/>
        <v>10.503166783954962</v>
      </c>
      <c r="M16" s="243"/>
    </row>
    <row r="17" spans="1:13" ht="14.5">
      <c r="A17" s="187" t="s">
        <v>8</v>
      </c>
      <c r="B17" s="556">
        <v>10586</v>
      </c>
      <c r="C17" s="264">
        <v>1773</v>
      </c>
      <c r="D17" s="246">
        <f t="shared" si="0"/>
        <v>16.748535802002646</v>
      </c>
      <c r="E17" s="264">
        <v>2728</v>
      </c>
      <c r="F17" s="246">
        <f t="shared" si="4"/>
        <v>25.769884753447954</v>
      </c>
      <c r="G17" s="264">
        <v>3710</v>
      </c>
      <c r="H17" s="246">
        <f t="shared" si="1"/>
        <v>35.046287549593799</v>
      </c>
      <c r="I17" s="264">
        <v>1522</v>
      </c>
      <c r="J17" s="246">
        <f t="shared" si="2"/>
        <v>14.377479690156811</v>
      </c>
      <c r="K17" s="264">
        <v>853</v>
      </c>
      <c r="L17" s="245">
        <f t="shared" si="3"/>
        <v>8.0578122047987915</v>
      </c>
      <c r="M17" s="243"/>
    </row>
    <row r="18" spans="1:13" ht="14.5">
      <c r="A18" s="193" t="s">
        <v>7</v>
      </c>
      <c r="B18" s="557">
        <v>2590</v>
      </c>
      <c r="C18" s="269">
        <v>627</v>
      </c>
      <c r="D18" s="249">
        <f t="shared" si="0"/>
        <v>24.208494208494209</v>
      </c>
      <c r="E18" s="269">
        <v>613</v>
      </c>
      <c r="F18" s="249">
        <f t="shared" si="4"/>
        <v>23.667953667953668</v>
      </c>
      <c r="G18" s="269">
        <v>885</v>
      </c>
      <c r="H18" s="249">
        <f t="shared" si="1"/>
        <v>34.16988416988417</v>
      </c>
      <c r="I18" s="269">
        <v>254</v>
      </c>
      <c r="J18" s="249">
        <f t="shared" si="2"/>
        <v>9.806949806949806</v>
      </c>
      <c r="K18" s="269">
        <v>211</v>
      </c>
      <c r="L18" s="248">
        <f t="shared" si="3"/>
        <v>8.1467181467181469</v>
      </c>
      <c r="M18" s="243"/>
    </row>
    <row r="19" spans="1:13" ht="14.5">
      <c r="A19" s="187" t="s">
        <v>6</v>
      </c>
      <c r="B19" s="556">
        <v>491</v>
      </c>
      <c r="C19" s="264">
        <v>48</v>
      </c>
      <c r="D19" s="246">
        <f t="shared" si="0"/>
        <v>9.7759674134419541</v>
      </c>
      <c r="E19" s="264">
        <v>242</v>
      </c>
      <c r="F19" s="246">
        <f t="shared" si="4"/>
        <v>49.287169042769854</v>
      </c>
      <c r="G19" s="264">
        <v>171</v>
      </c>
      <c r="H19" s="246">
        <f t="shared" si="1"/>
        <v>34.826883910386961</v>
      </c>
      <c r="I19" s="264">
        <v>17</v>
      </c>
      <c r="J19" s="246">
        <f t="shared" si="2"/>
        <v>3.4623217922606928</v>
      </c>
      <c r="K19" s="264">
        <v>13</v>
      </c>
      <c r="L19" s="245">
        <f t="shared" si="3"/>
        <v>2.6476578411405294</v>
      </c>
      <c r="M19" s="243"/>
    </row>
    <row r="20" spans="1:13" ht="14.5">
      <c r="A20" s="193" t="s">
        <v>5</v>
      </c>
      <c r="B20" s="557">
        <v>3047</v>
      </c>
      <c r="C20" s="269">
        <v>599</v>
      </c>
      <c r="D20" s="249">
        <f t="shared" si="0"/>
        <v>19.658680669510993</v>
      </c>
      <c r="E20" s="269">
        <v>73</v>
      </c>
      <c r="F20" s="249">
        <f t="shared" si="4"/>
        <v>2.3957991467016737</v>
      </c>
      <c r="G20" s="269">
        <v>2062</v>
      </c>
      <c r="H20" s="249">
        <f t="shared" si="1"/>
        <v>67.673121102723982</v>
      </c>
      <c r="I20" s="269">
        <v>197</v>
      </c>
      <c r="J20" s="249">
        <f t="shared" si="2"/>
        <v>6.4653757794552016</v>
      </c>
      <c r="K20" s="269">
        <v>116</v>
      </c>
      <c r="L20" s="248">
        <f t="shared" si="3"/>
        <v>3.807023301608139</v>
      </c>
      <c r="M20" s="243"/>
    </row>
    <row r="21" spans="1:13" ht="14.5">
      <c r="A21" s="187" t="s">
        <v>4</v>
      </c>
      <c r="B21" s="556">
        <v>1801</v>
      </c>
      <c r="C21" s="264">
        <v>701</v>
      </c>
      <c r="D21" s="246">
        <f t="shared" si="0"/>
        <v>38.922820655191558</v>
      </c>
      <c r="E21" s="264">
        <v>220</v>
      </c>
      <c r="F21" s="246">
        <f t="shared" si="4"/>
        <v>12.215435868961688</v>
      </c>
      <c r="G21" s="264">
        <v>532</v>
      </c>
      <c r="H21" s="246">
        <f t="shared" si="1"/>
        <v>29.539144919489175</v>
      </c>
      <c r="I21" s="264">
        <v>286</v>
      </c>
      <c r="J21" s="246">
        <f t="shared" si="2"/>
        <v>15.880066629650194</v>
      </c>
      <c r="K21" s="264">
        <v>62</v>
      </c>
      <c r="L21" s="245">
        <f t="shared" si="3"/>
        <v>3.4425319267073844</v>
      </c>
      <c r="M21" s="243"/>
    </row>
    <row r="22" spans="1:13" ht="14.5">
      <c r="A22" s="193" t="s">
        <v>3</v>
      </c>
      <c r="B22" s="557">
        <v>1829</v>
      </c>
      <c r="C22" s="269">
        <v>107</v>
      </c>
      <c r="D22" s="249">
        <f t="shared" si="0"/>
        <v>5.8501913613996717</v>
      </c>
      <c r="E22" s="269">
        <v>645</v>
      </c>
      <c r="F22" s="249">
        <f t="shared" si="4"/>
        <v>35.265172225259704</v>
      </c>
      <c r="G22" s="269">
        <v>527</v>
      </c>
      <c r="H22" s="249">
        <f t="shared" si="1"/>
        <v>28.8135593220339</v>
      </c>
      <c r="I22" s="269">
        <v>341</v>
      </c>
      <c r="J22" s="249">
        <f t="shared" si="2"/>
        <v>18.64406779661017</v>
      </c>
      <c r="K22" s="269">
        <v>209</v>
      </c>
      <c r="L22" s="248">
        <f t="shared" si="3"/>
        <v>11.427009294696555</v>
      </c>
      <c r="M22" s="243"/>
    </row>
    <row r="23" spans="1:13" ht="15" thickBot="1">
      <c r="A23" s="187" t="s">
        <v>2</v>
      </c>
      <c r="B23" s="558">
        <v>1335</v>
      </c>
      <c r="C23" s="312">
        <v>329</v>
      </c>
      <c r="D23" s="246">
        <f t="shared" si="0"/>
        <v>24.64419475655431</v>
      </c>
      <c r="E23" s="312">
        <v>20</v>
      </c>
      <c r="F23" s="246">
        <f t="shared" si="4"/>
        <v>1.4981273408239701</v>
      </c>
      <c r="G23" s="312">
        <v>675</v>
      </c>
      <c r="H23" s="246">
        <f t="shared" si="1"/>
        <v>50.561797752808992</v>
      </c>
      <c r="I23" s="312">
        <v>299</v>
      </c>
      <c r="J23" s="246">
        <f t="shared" si="2"/>
        <v>22.397003745318354</v>
      </c>
      <c r="K23" s="312">
        <v>12</v>
      </c>
      <c r="L23" s="245">
        <f t="shared" si="3"/>
        <v>0.89887640449438211</v>
      </c>
      <c r="M23" s="243"/>
    </row>
    <row r="24" spans="1:13" ht="14.5">
      <c r="A24" s="203" t="s">
        <v>17</v>
      </c>
      <c r="B24" s="559">
        <v>46515</v>
      </c>
      <c r="C24" s="261">
        <v>6692</v>
      </c>
      <c r="D24" s="253">
        <f t="shared" si="0"/>
        <v>14.386756960120392</v>
      </c>
      <c r="E24" s="261">
        <v>14293</v>
      </c>
      <c r="F24" s="253">
        <f t="shared" si="4"/>
        <v>30.727722240137588</v>
      </c>
      <c r="G24" s="261">
        <v>14450</v>
      </c>
      <c r="H24" s="253">
        <f t="shared" si="1"/>
        <v>31.065247769536708</v>
      </c>
      <c r="I24" s="261">
        <v>5360</v>
      </c>
      <c r="J24" s="253">
        <f t="shared" si="2"/>
        <v>11.523164570568634</v>
      </c>
      <c r="K24" s="261">
        <v>5720</v>
      </c>
      <c r="L24" s="252">
        <f t="shared" si="3"/>
        <v>12.297108459636677</v>
      </c>
      <c r="M24" s="243"/>
    </row>
    <row r="25" spans="1:13" ht="14.5">
      <c r="A25" s="208" t="s">
        <v>19</v>
      </c>
      <c r="B25" s="560">
        <v>11985</v>
      </c>
      <c r="C25" s="262">
        <v>4046</v>
      </c>
      <c r="D25" s="256">
        <f t="shared" si="0"/>
        <v>33.758865248226947</v>
      </c>
      <c r="E25" s="262">
        <v>667</v>
      </c>
      <c r="F25" s="256">
        <f t="shared" si="4"/>
        <v>5.5652899457655405</v>
      </c>
      <c r="G25" s="262">
        <v>4879</v>
      </c>
      <c r="H25" s="256">
        <f t="shared" si="1"/>
        <v>40.709219858156025</v>
      </c>
      <c r="I25" s="262">
        <v>1409</v>
      </c>
      <c r="J25" s="256">
        <f t="shared" si="2"/>
        <v>11.75636211931581</v>
      </c>
      <c r="K25" s="262">
        <v>984</v>
      </c>
      <c r="L25" s="255">
        <f t="shared" si="3"/>
        <v>8.2102628285356687</v>
      </c>
      <c r="M25" s="243"/>
    </row>
    <row r="26" spans="1:13" ht="15" thickBot="1">
      <c r="A26" s="213" t="s">
        <v>20</v>
      </c>
      <c r="B26" s="561">
        <v>58500</v>
      </c>
      <c r="C26" s="263">
        <v>10738</v>
      </c>
      <c r="D26" s="259">
        <f t="shared" si="0"/>
        <v>18.355555555555554</v>
      </c>
      <c r="E26" s="263">
        <v>14960</v>
      </c>
      <c r="F26" s="259">
        <f t="shared" si="4"/>
        <v>25.572649572649574</v>
      </c>
      <c r="G26" s="263">
        <v>19329</v>
      </c>
      <c r="H26" s="259">
        <f t="shared" si="1"/>
        <v>33.041025641025641</v>
      </c>
      <c r="I26" s="263">
        <v>6769</v>
      </c>
      <c r="J26" s="259">
        <f t="shared" si="2"/>
        <v>11.570940170940171</v>
      </c>
      <c r="K26" s="263">
        <v>6704</v>
      </c>
      <c r="L26" s="258">
        <f t="shared" si="3"/>
        <v>11.45982905982906</v>
      </c>
      <c r="M26" s="243"/>
    </row>
    <row r="27" spans="1:13" ht="14.9" customHeight="1">
      <c r="A27" s="819" t="s">
        <v>216</v>
      </c>
      <c r="B27" s="819"/>
      <c r="C27" s="819"/>
      <c r="D27" s="819"/>
      <c r="E27" s="819"/>
      <c r="F27" s="819"/>
      <c r="G27" s="819"/>
      <c r="H27" s="819"/>
      <c r="I27" s="819"/>
      <c r="J27" s="819"/>
      <c r="K27" s="819"/>
      <c r="L27" s="819"/>
      <c r="M27" s="160"/>
    </row>
    <row r="28" spans="1:13" s="20" customFormat="1" ht="14.9" customHeight="1">
      <c r="A28" s="819" t="s">
        <v>217</v>
      </c>
      <c r="B28" s="819"/>
      <c r="C28" s="819"/>
      <c r="D28" s="819"/>
      <c r="E28" s="819"/>
      <c r="F28" s="819"/>
      <c r="G28" s="819"/>
      <c r="H28" s="819"/>
      <c r="I28" s="819"/>
      <c r="J28" s="819"/>
      <c r="K28" s="819"/>
      <c r="L28" s="819"/>
      <c r="M28" s="160"/>
    </row>
    <row r="29" spans="1:13" s="20" customFormat="1" ht="14.9" customHeight="1">
      <c r="A29" s="819"/>
      <c r="B29" s="819"/>
      <c r="C29" s="819"/>
      <c r="D29" s="819"/>
      <c r="E29" s="819"/>
      <c r="F29" s="819"/>
      <c r="G29" s="819"/>
      <c r="H29" s="819"/>
      <c r="I29" s="819"/>
      <c r="J29" s="819"/>
      <c r="K29" s="819"/>
      <c r="L29" s="819"/>
      <c r="M29" s="160"/>
    </row>
    <row r="30" spans="1:13" s="20" customFormat="1" ht="14.9" customHeight="1">
      <c r="A30" s="819" t="s">
        <v>218</v>
      </c>
      <c r="B30" s="819"/>
      <c r="C30" s="819"/>
      <c r="D30" s="819"/>
      <c r="E30" s="819"/>
      <c r="F30" s="819"/>
      <c r="G30" s="819"/>
      <c r="H30" s="819"/>
      <c r="I30" s="819"/>
      <c r="J30" s="819"/>
      <c r="K30" s="819"/>
      <c r="L30" s="819"/>
      <c r="M30" s="160"/>
    </row>
    <row r="31" spans="1:13" s="20" customFormat="1" ht="14.9" customHeight="1">
      <c r="A31" s="819"/>
      <c r="B31" s="819"/>
      <c r="C31" s="819"/>
      <c r="D31" s="819"/>
      <c r="E31" s="819"/>
      <c r="F31" s="819"/>
      <c r="G31" s="819"/>
      <c r="H31" s="819"/>
      <c r="I31" s="819"/>
      <c r="J31" s="819"/>
      <c r="K31" s="819"/>
      <c r="L31" s="819"/>
      <c r="M31" s="160"/>
    </row>
    <row r="32" spans="1:13" s="20" customFormat="1" ht="14.9" customHeight="1">
      <c r="A32" s="910" t="s">
        <v>219</v>
      </c>
      <c r="B32" s="904"/>
      <c r="C32" s="904"/>
      <c r="D32" s="904"/>
      <c r="E32" s="904"/>
      <c r="F32" s="904"/>
      <c r="G32" s="904"/>
      <c r="H32" s="904"/>
      <c r="I32" s="904"/>
      <c r="J32" s="904"/>
      <c r="K32" s="904"/>
      <c r="L32" s="904"/>
      <c r="M32" s="160"/>
    </row>
    <row r="33" spans="1:14" s="20" customFormat="1" ht="14.9" customHeight="1">
      <c r="A33" s="904"/>
      <c r="B33" s="904"/>
      <c r="C33" s="904"/>
      <c r="D33" s="904"/>
      <c r="E33" s="904"/>
      <c r="F33" s="904"/>
      <c r="G33" s="904"/>
      <c r="H33" s="904"/>
      <c r="I33" s="904"/>
      <c r="J33" s="904"/>
      <c r="K33" s="904"/>
      <c r="L33" s="904"/>
      <c r="M33" s="160"/>
    </row>
    <row r="34" spans="1:14" ht="14.5">
      <c r="A34" s="819" t="s">
        <v>220</v>
      </c>
      <c r="B34" s="911"/>
      <c r="C34" s="911"/>
      <c r="D34" s="911"/>
      <c r="E34" s="911"/>
      <c r="F34" s="911"/>
      <c r="G34" s="911"/>
      <c r="H34" s="911"/>
      <c r="I34" s="911"/>
      <c r="J34" s="911"/>
      <c r="K34" s="911"/>
      <c r="L34" s="911"/>
      <c r="M34" s="160"/>
    </row>
    <row r="35" spans="1:14" s="20" customFormat="1" ht="14.5">
      <c r="A35" s="911"/>
      <c r="B35" s="911"/>
      <c r="C35" s="911"/>
      <c r="D35" s="911"/>
      <c r="E35" s="911"/>
      <c r="F35" s="911"/>
      <c r="G35" s="911"/>
      <c r="H35" s="911"/>
      <c r="I35" s="911"/>
      <c r="J35" s="911"/>
      <c r="K35" s="911"/>
      <c r="L35" s="911"/>
      <c r="M35" s="160"/>
    </row>
    <row r="36" spans="1:14" s="20" customFormat="1" ht="14.15" customHeight="1">
      <c r="A36" s="911"/>
      <c r="B36" s="911"/>
      <c r="C36" s="911"/>
      <c r="D36" s="911"/>
      <c r="E36" s="911"/>
      <c r="F36" s="911"/>
      <c r="G36" s="911"/>
      <c r="H36" s="911"/>
      <c r="I36" s="911"/>
      <c r="J36" s="911"/>
      <c r="K36" s="911"/>
      <c r="L36" s="911"/>
      <c r="M36" s="160"/>
    </row>
    <row r="37" spans="1:14" s="20" customFormat="1" ht="14.15" customHeight="1">
      <c r="A37" s="904" t="s">
        <v>92</v>
      </c>
      <c r="B37" s="904"/>
      <c r="C37" s="904"/>
      <c r="D37" s="904"/>
      <c r="E37" s="904"/>
      <c r="F37" s="904"/>
      <c r="G37" s="904"/>
      <c r="H37" s="904"/>
      <c r="I37" s="904"/>
      <c r="J37" s="904"/>
      <c r="K37" s="904"/>
      <c r="L37" s="904"/>
      <c r="M37" s="160"/>
    </row>
    <row r="38" spans="1:14" s="20" customFormat="1" ht="14.15" customHeight="1">
      <c r="A38" s="907" t="s">
        <v>93</v>
      </c>
      <c r="B38" s="907"/>
      <c r="C38" s="907"/>
      <c r="D38" s="907"/>
      <c r="E38" s="907"/>
      <c r="F38" s="907"/>
      <c r="G38" s="907"/>
      <c r="H38" s="907"/>
      <c r="I38" s="907"/>
      <c r="J38" s="907"/>
      <c r="K38" s="907"/>
      <c r="L38" s="907"/>
      <c r="M38" s="160"/>
    </row>
    <row r="39" spans="1:14" s="20" customFormat="1" ht="14.15" customHeight="1">
      <c r="A39" s="908" t="s">
        <v>306</v>
      </c>
      <c r="B39" s="909"/>
      <c r="C39" s="909"/>
      <c r="D39" s="909"/>
      <c r="E39" s="909"/>
      <c r="F39" s="909"/>
      <c r="G39" s="909"/>
      <c r="H39" s="909"/>
      <c r="I39" s="909"/>
      <c r="J39" s="909"/>
      <c r="K39" s="909"/>
      <c r="L39" s="909"/>
      <c r="M39" s="160"/>
    </row>
    <row r="40" spans="1:14" ht="14.15" customHeight="1">
      <c r="A40" s="817"/>
      <c r="B40" s="817"/>
      <c r="C40" s="817"/>
      <c r="D40" s="817"/>
      <c r="E40" s="817"/>
      <c r="F40" s="817"/>
      <c r="G40" s="817"/>
      <c r="H40" s="817"/>
      <c r="I40" s="817"/>
      <c r="J40" s="817"/>
      <c r="K40" s="817"/>
      <c r="L40" s="817"/>
      <c r="M40" s="160"/>
    </row>
    <row r="41" spans="1:14" ht="14.5">
      <c r="A41" s="160"/>
      <c r="B41" s="160"/>
      <c r="C41" s="160"/>
      <c r="D41" s="241"/>
      <c r="E41" s="160"/>
      <c r="F41" s="241"/>
      <c r="G41" s="160"/>
      <c r="H41" s="241"/>
      <c r="I41" s="160"/>
      <c r="J41" s="241"/>
      <c r="K41" s="160"/>
      <c r="L41" s="241"/>
      <c r="M41" s="160"/>
    </row>
    <row r="42" spans="1:14" ht="23.5">
      <c r="A42" s="795">
        <v>2020</v>
      </c>
      <c r="B42" s="795"/>
      <c r="C42" s="795"/>
      <c r="D42" s="795"/>
      <c r="E42" s="795"/>
      <c r="F42" s="795"/>
      <c r="G42" s="795"/>
      <c r="H42" s="795"/>
      <c r="I42" s="795"/>
      <c r="J42" s="795"/>
      <c r="K42" s="795"/>
      <c r="L42" s="795"/>
      <c r="M42" s="160"/>
      <c r="N42" s="105"/>
    </row>
    <row r="43" spans="1:14" ht="14.5">
      <c r="A43" s="165"/>
      <c r="B43" s="160"/>
      <c r="C43" s="160"/>
      <c r="D43" s="241"/>
      <c r="E43" s="160"/>
      <c r="F43" s="241"/>
      <c r="G43" s="160"/>
      <c r="H43" s="241"/>
      <c r="I43" s="160"/>
      <c r="J43" s="241"/>
      <c r="K43" s="160"/>
      <c r="L43" s="241"/>
      <c r="M43" s="160"/>
    </row>
    <row r="44" spans="1:14" ht="14.5">
      <c r="A44" s="870" t="s">
        <v>278</v>
      </c>
      <c r="B44" s="870"/>
      <c r="C44" s="870"/>
      <c r="D44" s="870"/>
      <c r="E44" s="870"/>
      <c r="F44" s="870"/>
      <c r="G44" s="870"/>
      <c r="H44" s="870"/>
      <c r="I44" s="870"/>
      <c r="J44" s="870"/>
      <c r="K44" s="870"/>
      <c r="L44" s="870"/>
      <c r="M44" s="160"/>
    </row>
    <row r="45" spans="1:14" ht="14.5">
      <c r="A45" s="810" t="s">
        <v>21</v>
      </c>
      <c r="B45" s="822" t="s">
        <v>22</v>
      </c>
      <c r="C45" s="811" t="s">
        <v>23</v>
      </c>
      <c r="D45" s="809"/>
      <c r="E45" s="809"/>
      <c r="F45" s="809"/>
      <c r="G45" s="809"/>
      <c r="H45" s="809"/>
      <c r="I45" s="809"/>
      <c r="J45" s="809"/>
      <c r="K45" s="809"/>
      <c r="L45" s="809"/>
      <c r="M45" s="160"/>
    </row>
    <row r="46" spans="1:14" ht="51.75" customHeight="1">
      <c r="A46" s="810"/>
      <c r="B46" s="822"/>
      <c r="C46" s="808" t="s">
        <v>248</v>
      </c>
      <c r="D46" s="810"/>
      <c r="E46" s="811" t="s">
        <v>249</v>
      </c>
      <c r="F46" s="810"/>
      <c r="G46" s="811" t="s">
        <v>250</v>
      </c>
      <c r="H46" s="810"/>
      <c r="I46" s="811" t="s">
        <v>251</v>
      </c>
      <c r="J46" s="810"/>
      <c r="K46" s="811" t="s">
        <v>252</v>
      </c>
      <c r="L46" s="809"/>
      <c r="M46" s="160"/>
    </row>
    <row r="47" spans="1:14" ht="15" thickBot="1">
      <c r="A47" s="867"/>
      <c r="B47" s="812" t="s">
        <v>0</v>
      </c>
      <c r="C47" s="813"/>
      <c r="D47" s="562" t="s">
        <v>1</v>
      </c>
      <c r="E47" s="539" t="s">
        <v>0</v>
      </c>
      <c r="F47" s="562" t="s">
        <v>1</v>
      </c>
      <c r="G47" s="539" t="s">
        <v>0</v>
      </c>
      <c r="H47" s="562" t="s">
        <v>1</v>
      </c>
      <c r="I47" s="539" t="s">
        <v>0</v>
      </c>
      <c r="J47" s="562" t="s">
        <v>1</v>
      </c>
      <c r="K47" s="539" t="s">
        <v>0</v>
      </c>
      <c r="L47" s="562" t="s">
        <v>1</v>
      </c>
      <c r="M47" s="160"/>
    </row>
    <row r="48" spans="1:14" ht="14.5">
      <c r="A48" s="193" t="s">
        <v>16</v>
      </c>
      <c r="B48" s="555">
        <v>9288</v>
      </c>
      <c r="C48" s="269">
        <v>2142</v>
      </c>
      <c r="D48" s="249">
        <f>C48/B48*100</f>
        <v>23.062015503875969</v>
      </c>
      <c r="E48" s="269">
        <v>2409</v>
      </c>
      <c r="F48" s="249">
        <f>E48/B48*100</f>
        <v>25.936692506459945</v>
      </c>
      <c r="G48" s="269">
        <v>2343</v>
      </c>
      <c r="H48" s="249">
        <f>G48/B48*100</f>
        <v>25.226098191214469</v>
      </c>
      <c r="I48" s="269">
        <v>596</v>
      </c>
      <c r="J48" s="249">
        <f>I48/B48*100</f>
        <v>6.416881998277348</v>
      </c>
      <c r="K48" s="269">
        <v>1798</v>
      </c>
      <c r="L48" s="248">
        <f>K48/B48*100</f>
        <v>19.358311800172263</v>
      </c>
      <c r="M48" s="160"/>
    </row>
    <row r="49" spans="1:13" ht="14.5">
      <c r="A49" s="187" t="s">
        <v>15</v>
      </c>
      <c r="B49" s="556">
        <v>9645</v>
      </c>
      <c r="C49" s="264">
        <v>251</v>
      </c>
      <c r="D49" s="246">
        <f t="shared" ref="D49:D66" si="5">C49/B49*100</f>
        <v>2.6023846552617935</v>
      </c>
      <c r="E49" s="264">
        <v>5004</v>
      </c>
      <c r="F49" s="246">
        <f t="shared" ref="F49:F66" si="6">E49/B49*100</f>
        <v>51.881804043545877</v>
      </c>
      <c r="G49" s="264">
        <v>2567</v>
      </c>
      <c r="H49" s="246">
        <f t="shared" ref="H49:H66" si="7">G49/B49*100</f>
        <v>26.614826334888541</v>
      </c>
      <c r="I49" s="264">
        <v>1133</v>
      </c>
      <c r="J49" s="246">
        <f t="shared" ref="J49:J66" si="8">I49/B49*100</f>
        <v>11.747019180922758</v>
      </c>
      <c r="K49" s="264">
        <v>690</v>
      </c>
      <c r="L49" s="245">
        <f t="shared" ref="L49:L66" si="9">K49/B49*100</f>
        <v>7.1539657853810263</v>
      </c>
      <c r="M49" s="160"/>
    </row>
    <row r="50" spans="1:13" ht="14.5">
      <c r="A50" s="193" t="s">
        <v>18</v>
      </c>
      <c r="B50" s="557">
        <v>2663</v>
      </c>
      <c r="C50" s="269">
        <v>878</v>
      </c>
      <c r="D50" s="249">
        <f t="shared" si="5"/>
        <v>32.970334209538116</v>
      </c>
      <c r="E50" s="269">
        <v>181</v>
      </c>
      <c r="F50" s="249">
        <f t="shared" si="6"/>
        <v>6.796845662786331</v>
      </c>
      <c r="G50" s="269">
        <v>854</v>
      </c>
      <c r="H50" s="249">
        <f t="shared" si="7"/>
        <v>32.069095005632747</v>
      </c>
      <c r="I50" s="269">
        <v>192</v>
      </c>
      <c r="J50" s="249">
        <f t="shared" si="8"/>
        <v>7.2099136312429586</v>
      </c>
      <c r="K50" s="269">
        <v>558</v>
      </c>
      <c r="L50" s="248">
        <f t="shared" si="9"/>
        <v>20.953811490799851</v>
      </c>
      <c r="M50" s="160"/>
    </row>
    <row r="51" spans="1:13" ht="14.5">
      <c r="A51" s="187" t="s">
        <v>14</v>
      </c>
      <c r="B51" s="556">
        <v>1944</v>
      </c>
      <c r="C51" s="264">
        <v>1144</v>
      </c>
      <c r="D51" s="246">
        <f t="shared" si="5"/>
        <v>58.847736625514401</v>
      </c>
      <c r="E51" s="264">
        <v>52</v>
      </c>
      <c r="F51" s="246">
        <f t="shared" si="6"/>
        <v>2.6748971193415638</v>
      </c>
      <c r="G51" s="264">
        <v>396</v>
      </c>
      <c r="H51" s="246">
        <f t="shared" si="7"/>
        <v>20.37037037037037</v>
      </c>
      <c r="I51" s="264">
        <v>218</v>
      </c>
      <c r="J51" s="246">
        <f t="shared" si="8"/>
        <v>11.213991769547325</v>
      </c>
      <c r="K51" s="264">
        <v>134</v>
      </c>
      <c r="L51" s="245">
        <f t="shared" si="9"/>
        <v>6.8930041152263382</v>
      </c>
      <c r="M51" s="160"/>
    </row>
    <row r="52" spans="1:13" ht="14.5">
      <c r="A52" s="193" t="s">
        <v>13</v>
      </c>
      <c r="B52" s="557">
        <v>461</v>
      </c>
      <c r="C52" s="269">
        <v>53</v>
      </c>
      <c r="D52" s="249">
        <f t="shared" si="5"/>
        <v>11.496746203904555</v>
      </c>
      <c r="E52" s="269">
        <v>102</v>
      </c>
      <c r="F52" s="249">
        <f t="shared" si="6"/>
        <v>22.125813449023862</v>
      </c>
      <c r="G52" s="269">
        <v>198</v>
      </c>
      <c r="H52" s="249">
        <f t="shared" si="7"/>
        <v>42.950108459869845</v>
      </c>
      <c r="I52" s="269">
        <v>23</v>
      </c>
      <c r="J52" s="249">
        <f t="shared" si="8"/>
        <v>4.9891540130151846</v>
      </c>
      <c r="K52" s="269">
        <v>85</v>
      </c>
      <c r="L52" s="248">
        <f t="shared" si="9"/>
        <v>18.43817787418655</v>
      </c>
      <c r="M52" s="160"/>
    </row>
    <row r="53" spans="1:13" ht="14.5">
      <c r="A53" s="187" t="s">
        <v>12</v>
      </c>
      <c r="B53" s="556">
        <v>1133</v>
      </c>
      <c r="C53" s="264">
        <v>70</v>
      </c>
      <c r="D53" s="246">
        <f t="shared" si="5"/>
        <v>6.1782877316857903</v>
      </c>
      <c r="E53" s="264">
        <v>162</v>
      </c>
      <c r="F53" s="246">
        <f t="shared" si="6"/>
        <v>14.298323036187114</v>
      </c>
      <c r="G53" s="264">
        <v>561</v>
      </c>
      <c r="H53" s="246">
        <f t="shared" si="7"/>
        <v>49.514563106796118</v>
      </c>
      <c r="I53" s="264">
        <v>86</v>
      </c>
      <c r="J53" s="246">
        <f t="shared" si="8"/>
        <v>7.5904677846425423</v>
      </c>
      <c r="K53" s="264">
        <v>254</v>
      </c>
      <c r="L53" s="245">
        <f t="shared" si="9"/>
        <v>22.418358340688439</v>
      </c>
      <c r="M53" s="160"/>
    </row>
    <row r="54" spans="1:13" ht="14.5">
      <c r="A54" s="193" t="s">
        <v>11</v>
      </c>
      <c r="B54" s="557">
        <v>4326</v>
      </c>
      <c r="C54" s="269">
        <v>1040</v>
      </c>
      <c r="D54" s="249">
        <f>C54/B54*100</f>
        <v>24.040684234858993</v>
      </c>
      <c r="E54" s="269">
        <v>403</v>
      </c>
      <c r="F54" s="249">
        <f t="shared" si="6"/>
        <v>9.3157651410078586</v>
      </c>
      <c r="G54" s="269">
        <v>1926</v>
      </c>
      <c r="H54" s="249">
        <f t="shared" si="7"/>
        <v>44.521497919556175</v>
      </c>
      <c r="I54" s="269">
        <v>221</v>
      </c>
      <c r="J54" s="249">
        <f t="shared" si="8"/>
        <v>5.1086453999075365</v>
      </c>
      <c r="K54" s="269">
        <v>736</v>
      </c>
      <c r="L54" s="248">
        <f t="shared" si="9"/>
        <v>17.013407304669439</v>
      </c>
      <c r="M54" s="160"/>
    </row>
    <row r="55" spans="1:13" ht="14.5">
      <c r="A55" s="187" t="s">
        <v>10</v>
      </c>
      <c r="B55" s="556">
        <v>1111</v>
      </c>
      <c r="C55" s="264">
        <v>349</v>
      </c>
      <c r="D55" s="246">
        <f t="shared" si="5"/>
        <v>31.413141314131416</v>
      </c>
      <c r="E55" s="264">
        <v>116</v>
      </c>
      <c r="F55" s="246">
        <f t="shared" si="6"/>
        <v>10.441044104410441</v>
      </c>
      <c r="G55" s="264">
        <v>354</v>
      </c>
      <c r="H55" s="246">
        <f t="shared" si="7"/>
        <v>31.863186318631865</v>
      </c>
      <c r="I55" s="264">
        <v>232</v>
      </c>
      <c r="J55" s="246">
        <f t="shared" si="8"/>
        <v>20.882088208820882</v>
      </c>
      <c r="K55" s="264">
        <v>60</v>
      </c>
      <c r="L55" s="245">
        <f t="shared" si="9"/>
        <v>5.4005400540054005</v>
      </c>
      <c r="M55" s="160"/>
    </row>
    <row r="56" spans="1:13" ht="14.5">
      <c r="A56" s="193" t="s">
        <v>9</v>
      </c>
      <c r="B56" s="557">
        <v>5594</v>
      </c>
      <c r="C56" s="269">
        <v>601</v>
      </c>
      <c r="D56" s="249">
        <f t="shared" si="5"/>
        <v>10.743653914908831</v>
      </c>
      <c r="E56" s="269">
        <v>1908</v>
      </c>
      <c r="F56" s="249">
        <f t="shared" si="6"/>
        <v>34.107972828030029</v>
      </c>
      <c r="G56" s="269">
        <v>1379</v>
      </c>
      <c r="H56" s="249">
        <f t="shared" si="7"/>
        <v>24.651412227386484</v>
      </c>
      <c r="I56" s="269">
        <v>1072</v>
      </c>
      <c r="J56" s="249">
        <f t="shared" si="8"/>
        <v>19.163389345727566</v>
      </c>
      <c r="K56" s="269">
        <v>634</v>
      </c>
      <c r="L56" s="248">
        <f t="shared" si="9"/>
        <v>11.333571683947085</v>
      </c>
      <c r="M56" s="160"/>
    </row>
    <row r="57" spans="1:13" ht="14.5">
      <c r="A57" s="187" t="s">
        <v>8</v>
      </c>
      <c r="B57" s="556">
        <v>10398</v>
      </c>
      <c r="C57" s="264">
        <v>1844</v>
      </c>
      <c r="D57" s="246">
        <f t="shared" si="5"/>
        <v>17.734179649932681</v>
      </c>
      <c r="E57" s="264">
        <v>2660</v>
      </c>
      <c r="F57" s="246">
        <f t="shared" si="6"/>
        <v>25.581842662050398</v>
      </c>
      <c r="G57" s="264">
        <v>3470</v>
      </c>
      <c r="H57" s="246">
        <f t="shared" si="7"/>
        <v>33.371802269667242</v>
      </c>
      <c r="I57" s="264">
        <v>1541</v>
      </c>
      <c r="J57" s="246">
        <f t="shared" si="8"/>
        <v>14.820157722638969</v>
      </c>
      <c r="K57" s="264">
        <v>883</v>
      </c>
      <c r="L57" s="245">
        <f t="shared" si="9"/>
        <v>8.4920176957107127</v>
      </c>
      <c r="M57" s="160"/>
    </row>
    <row r="58" spans="1:13" ht="14.5">
      <c r="A58" s="193" t="s">
        <v>7</v>
      </c>
      <c r="B58" s="557">
        <v>2572</v>
      </c>
      <c r="C58" s="269">
        <v>639</v>
      </c>
      <c r="D58" s="249">
        <f t="shared" si="5"/>
        <v>24.844479004665629</v>
      </c>
      <c r="E58" s="269">
        <v>627</v>
      </c>
      <c r="F58" s="249">
        <f t="shared" si="6"/>
        <v>24.377916018662518</v>
      </c>
      <c r="G58" s="269">
        <v>870</v>
      </c>
      <c r="H58" s="249">
        <f t="shared" si="7"/>
        <v>33.825816485225509</v>
      </c>
      <c r="I58" s="269">
        <v>245</v>
      </c>
      <c r="J58" s="249">
        <f t="shared" si="8"/>
        <v>9.5256609642301697</v>
      </c>
      <c r="K58" s="269">
        <v>191</v>
      </c>
      <c r="L58" s="248">
        <f t="shared" si="9"/>
        <v>7.426127527216174</v>
      </c>
      <c r="M58" s="160"/>
    </row>
    <row r="59" spans="1:13" ht="14.5">
      <c r="A59" s="187" t="s">
        <v>6</v>
      </c>
      <c r="B59" s="556">
        <v>488</v>
      </c>
      <c r="C59" s="264">
        <v>54</v>
      </c>
      <c r="D59" s="246">
        <f t="shared" si="5"/>
        <v>11.065573770491802</v>
      </c>
      <c r="E59" s="264">
        <v>239</v>
      </c>
      <c r="F59" s="246">
        <f t="shared" si="6"/>
        <v>48.975409836065573</v>
      </c>
      <c r="G59" s="264">
        <v>162</v>
      </c>
      <c r="H59" s="246">
        <f t="shared" si="7"/>
        <v>33.196721311475407</v>
      </c>
      <c r="I59" s="264">
        <v>16</v>
      </c>
      <c r="J59" s="246">
        <f t="shared" si="8"/>
        <v>3.278688524590164</v>
      </c>
      <c r="K59" s="264">
        <v>17</v>
      </c>
      <c r="L59" s="245">
        <f t="shared" si="9"/>
        <v>3.4836065573770489</v>
      </c>
      <c r="M59" s="160"/>
    </row>
    <row r="60" spans="1:13" ht="14.5">
      <c r="A60" s="193" t="s">
        <v>5</v>
      </c>
      <c r="B60" s="557">
        <v>3025</v>
      </c>
      <c r="C60" s="269">
        <v>681</v>
      </c>
      <c r="D60" s="249">
        <f t="shared" si="5"/>
        <v>22.512396694214875</v>
      </c>
      <c r="E60" s="269">
        <v>66</v>
      </c>
      <c r="F60" s="249">
        <f t="shared" si="6"/>
        <v>2.1818181818181821</v>
      </c>
      <c r="G60" s="269">
        <v>1972</v>
      </c>
      <c r="H60" s="249">
        <f t="shared" si="7"/>
        <v>65.190082644628106</v>
      </c>
      <c r="I60" s="269">
        <v>194</v>
      </c>
      <c r="J60" s="249">
        <f t="shared" si="8"/>
        <v>6.4132231404958677</v>
      </c>
      <c r="K60" s="269">
        <v>112</v>
      </c>
      <c r="L60" s="248">
        <f t="shared" si="9"/>
        <v>3.7024793388429753</v>
      </c>
      <c r="M60" s="160"/>
    </row>
    <row r="61" spans="1:13" ht="14.5">
      <c r="A61" s="187" t="s">
        <v>4</v>
      </c>
      <c r="B61" s="556">
        <v>1800</v>
      </c>
      <c r="C61" s="264">
        <v>716</v>
      </c>
      <c r="D61" s="246">
        <f t="shared" si="5"/>
        <v>39.777777777777779</v>
      </c>
      <c r="E61" s="264">
        <v>193</v>
      </c>
      <c r="F61" s="246">
        <f t="shared" si="6"/>
        <v>10.722222222222221</v>
      </c>
      <c r="G61" s="264">
        <v>527</v>
      </c>
      <c r="H61" s="246">
        <f t="shared" si="7"/>
        <v>29.277777777777779</v>
      </c>
      <c r="I61" s="264">
        <v>302</v>
      </c>
      <c r="J61" s="246">
        <f t="shared" si="8"/>
        <v>16.777777777777779</v>
      </c>
      <c r="K61" s="264">
        <v>62</v>
      </c>
      <c r="L61" s="245">
        <f t="shared" si="9"/>
        <v>3.4444444444444446</v>
      </c>
      <c r="M61" s="160"/>
    </row>
    <row r="62" spans="1:13" ht="14.5">
      <c r="A62" s="193" t="s">
        <v>3</v>
      </c>
      <c r="B62" s="557">
        <v>1816</v>
      </c>
      <c r="C62" s="269">
        <v>108</v>
      </c>
      <c r="D62" s="249">
        <f t="shared" si="5"/>
        <v>5.9471365638766516</v>
      </c>
      <c r="E62" s="269">
        <v>661</v>
      </c>
      <c r="F62" s="249">
        <f t="shared" si="6"/>
        <v>36.398678414096921</v>
      </c>
      <c r="G62" s="269">
        <v>505</v>
      </c>
      <c r="H62" s="249">
        <f t="shared" si="7"/>
        <v>27.808370044052865</v>
      </c>
      <c r="I62" s="269">
        <v>326</v>
      </c>
      <c r="J62" s="249">
        <f t="shared" si="8"/>
        <v>17.951541850220266</v>
      </c>
      <c r="K62" s="269">
        <v>216</v>
      </c>
      <c r="L62" s="248">
        <f t="shared" si="9"/>
        <v>11.894273127753303</v>
      </c>
      <c r="M62" s="160"/>
    </row>
    <row r="63" spans="1:13" ht="15" thickBot="1">
      <c r="A63" s="187" t="s">
        <v>2</v>
      </c>
      <c r="B63" s="558">
        <v>1330</v>
      </c>
      <c r="C63" s="312">
        <v>370</v>
      </c>
      <c r="D63" s="246">
        <f t="shared" si="5"/>
        <v>27.819548872180448</v>
      </c>
      <c r="E63" s="312">
        <v>6</v>
      </c>
      <c r="F63" s="246">
        <f t="shared" si="6"/>
        <v>0.45112781954887221</v>
      </c>
      <c r="G63" s="312">
        <v>633</v>
      </c>
      <c r="H63" s="246">
        <f t="shared" si="7"/>
        <v>47.593984962406019</v>
      </c>
      <c r="I63" s="312">
        <v>304</v>
      </c>
      <c r="J63" s="246">
        <f t="shared" si="8"/>
        <v>22.857142857142858</v>
      </c>
      <c r="K63" s="312">
        <v>17</v>
      </c>
      <c r="L63" s="245">
        <f t="shared" si="9"/>
        <v>1.2781954887218046</v>
      </c>
      <c r="M63" s="160"/>
    </row>
    <row r="64" spans="1:13" ht="14.5">
      <c r="A64" s="203" t="s">
        <v>17</v>
      </c>
      <c r="B64" s="559">
        <v>45721</v>
      </c>
      <c r="C64" s="261">
        <v>6802</v>
      </c>
      <c r="D64" s="253">
        <f t="shared" si="5"/>
        <v>14.877189912731566</v>
      </c>
      <c r="E64" s="261">
        <v>14175</v>
      </c>
      <c r="F64" s="253">
        <f t="shared" si="6"/>
        <v>31.0032588963496</v>
      </c>
      <c r="G64" s="261">
        <v>13981</v>
      </c>
      <c r="H64" s="253">
        <f t="shared" si="7"/>
        <v>30.578946217274339</v>
      </c>
      <c r="I64" s="261">
        <v>5259</v>
      </c>
      <c r="J64" s="253">
        <f t="shared" si="8"/>
        <v>11.502373088952559</v>
      </c>
      <c r="K64" s="261">
        <v>5504</v>
      </c>
      <c r="L64" s="252">
        <f t="shared" si="9"/>
        <v>12.038231884691935</v>
      </c>
      <c r="M64" s="160"/>
    </row>
    <row r="65" spans="1:13" ht="14.5">
      <c r="A65" s="208" t="s">
        <v>19</v>
      </c>
      <c r="B65" s="560">
        <v>11873</v>
      </c>
      <c r="C65" s="262">
        <v>4138</v>
      </c>
      <c r="D65" s="256">
        <f t="shared" si="5"/>
        <v>34.852185631264213</v>
      </c>
      <c r="E65" s="262">
        <v>614</v>
      </c>
      <c r="F65" s="256">
        <f t="shared" si="6"/>
        <v>5.1713972879642887</v>
      </c>
      <c r="G65" s="262">
        <v>4736</v>
      </c>
      <c r="H65" s="256">
        <f t="shared" si="7"/>
        <v>39.888823380779918</v>
      </c>
      <c r="I65" s="262">
        <v>1442</v>
      </c>
      <c r="J65" s="256">
        <f t="shared" si="8"/>
        <v>12.145203402678346</v>
      </c>
      <c r="K65" s="262">
        <v>943</v>
      </c>
      <c r="L65" s="255">
        <f t="shared" si="9"/>
        <v>7.9423902973132314</v>
      </c>
      <c r="M65" s="160"/>
    </row>
    <row r="66" spans="1:13" ht="15" thickBot="1">
      <c r="A66" s="213" t="s">
        <v>20</v>
      </c>
      <c r="B66" s="561">
        <v>57594</v>
      </c>
      <c r="C66" s="263">
        <v>10940</v>
      </c>
      <c r="D66" s="259">
        <f t="shared" si="5"/>
        <v>18.995034204951907</v>
      </c>
      <c r="E66" s="263">
        <v>14789</v>
      </c>
      <c r="F66" s="259">
        <f t="shared" si="6"/>
        <v>25.67802201618224</v>
      </c>
      <c r="G66" s="263">
        <v>18717</v>
      </c>
      <c r="H66" s="259">
        <f t="shared" si="7"/>
        <v>32.498176893426404</v>
      </c>
      <c r="I66" s="263">
        <v>6701</v>
      </c>
      <c r="J66" s="259">
        <f t="shared" si="8"/>
        <v>11.634892523526757</v>
      </c>
      <c r="K66" s="263">
        <v>6447</v>
      </c>
      <c r="L66" s="258">
        <f t="shared" si="9"/>
        <v>11.1938743619127</v>
      </c>
      <c r="M66" s="160"/>
    </row>
    <row r="67" spans="1:13" ht="14.9" customHeight="1">
      <c r="A67" s="819" t="s">
        <v>216</v>
      </c>
      <c r="B67" s="819"/>
      <c r="C67" s="819"/>
      <c r="D67" s="819"/>
      <c r="E67" s="819"/>
      <c r="F67" s="819"/>
      <c r="G67" s="819"/>
      <c r="H67" s="819"/>
      <c r="I67" s="819"/>
      <c r="J67" s="819"/>
      <c r="K67" s="819"/>
      <c r="L67" s="819"/>
      <c r="M67" s="160"/>
    </row>
    <row r="68" spans="1:13" s="20" customFormat="1" ht="14.9" customHeight="1">
      <c r="A68" s="819" t="s">
        <v>217</v>
      </c>
      <c r="B68" s="819"/>
      <c r="C68" s="819"/>
      <c r="D68" s="819"/>
      <c r="E68" s="819"/>
      <c r="F68" s="819"/>
      <c r="G68" s="819"/>
      <c r="H68" s="819"/>
      <c r="I68" s="819"/>
      <c r="J68" s="819"/>
      <c r="K68" s="819"/>
      <c r="L68" s="819"/>
      <c r="M68" s="160"/>
    </row>
    <row r="69" spans="1:13" ht="14.5">
      <c r="A69" s="819"/>
      <c r="B69" s="819"/>
      <c r="C69" s="819"/>
      <c r="D69" s="819"/>
      <c r="E69" s="819"/>
      <c r="F69" s="819"/>
      <c r="G69" s="819"/>
      <c r="H69" s="819"/>
      <c r="I69" s="819"/>
      <c r="J69" s="819"/>
      <c r="K69" s="819"/>
      <c r="L69" s="819"/>
      <c r="M69" s="160"/>
    </row>
    <row r="70" spans="1:13" ht="14.15" customHeight="1">
      <c r="A70" s="819" t="s">
        <v>218</v>
      </c>
      <c r="B70" s="819"/>
      <c r="C70" s="819"/>
      <c r="D70" s="819"/>
      <c r="E70" s="819"/>
      <c r="F70" s="819"/>
      <c r="G70" s="819"/>
      <c r="H70" s="819"/>
      <c r="I70" s="819"/>
      <c r="J70" s="819"/>
      <c r="K70" s="819"/>
      <c r="L70" s="819"/>
      <c r="M70" s="160"/>
    </row>
    <row r="71" spans="1:13" ht="14.5">
      <c r="A71" s="819"/>
      <c r="B71" s="819"/>
      <c r="C71" s="819"/>
      <c r="D71" s="819"/>
      <c r="E71" s="819"/>
      <c r="F71" s="819"/>
      <c r="G71" s="819"/>
      <c r="H71" s="819"/>
      <c r="I71" s="819"/>
      <c r="J71" s="819"/>
      <c r="K71" s="819"/>
      <c r="L71" s="819"/>
      <c r="M71" s="160"/>
    </row>
    <row r="72" spans="1:13" ht="14.25" customHeight="1">
      <c r="A72" s="910" t="s">
        <v>219</v>
      </c>
      <c r="B72" s="904"/>
      <c r="C72" s="904"/>
      <c r="D72" s="904"/>
      <c r="E72" s="904"/>
      <c r="F72" s="904"/>
      <c r="G72" s="904"/>
      <c r="H72" s="904"/>
      <c r="I72" s="904"/>
      <c r="J72" s="904"/>
      <c r="K72" s="904"/>
      <c r="L72" s="904"/>
      <c r="M72" s="160"/>
    </row>
    <row r="73" spans="1:13" ht="14.5">
      <c r="A73" s="904"/>
      <c r="B73" s="904"/>
      <c r="C73" s="904"/>
      <c r="D73" s="904"/>
      <c r="E73" s="904"/>
      <c r="F73" s="904"/>
      <c r="G73" s="904"/>
      <c r="H73" s="904"/>
      <c r="I73" s="904"/>
      <c r="J73" s="904"/>
      <c r="K73" s="904"/>
      <c r="L73" s="904"/>
      <c r="M73" s="160"/>
    </row>
    <row r="74" spans="1:13" ht="14.25" customHeight="1">
      <c r="A74" s="819" t="s">
        <v>220</v>
      </c>
      <c r="B74" s="911"/>
      <c r="C74" s="911"/>
      <c r="D74" s="911"/>
      <c r="E74" s="911"/>
      <c r="F74" s="911"/>
      <c r="G74" s="911"/>
      <c r="H74" s="911"/>
      <c r="I74" s="911"/>
      <c r="J74" s="911"/>
      <c r="K74" s="911"/>
      <c r="L74" s="911"/>
      <c r="M74" s="160"/>
    </row>
    <row r="75" spans="1:13" ht="14.5">
      <c r="A75" s="911"/>
      <c r="B75" s="911"/>
      <c r="C75" s="911"/>
      <c r="D75" s="911"/>
      <c r="E75" s="911"/>
      <c r="F75" s="911"/>
      <c r="G75" s="911"/>
      <c r="H75" s="911"/>
      <c r="I75" s="911"/>
      <c r="J75" s="911"/>
      <c r="K75" s="911"/>
      <c r="L75" s="911"/>
      <c r="M75" s="160"/>
    </row>
    <row r="76" spans="1:13" ht="14.5">
      <c r="A76" s="911"/>
      <c r="B76" s="911"/>
      <c r="C76" s="911"/>
      <c r="D76" s="911"/>
      <c r="E76" s="911"/>
      <c r="F76" s="911"/>
      <c r="G76" s="911"/>
      <c r="H76" s="911"/>
      <c r="I76" s="911"/>
      <c r="J76" s="911"/>
      <c r="K76" s="911"/>
      <c r="L76" s="911"/>
      <c r="M76" s="160"/>
    </row>
    <row r="77" spans="1:13" ht="14.25" customHeight="1">
      <c r="A77" s="904" t="s">
        <v>92</v>
      </c>
      <c r="B77" s="904"/>
      <c r="C77" s="904"/>
      <c r="D77" s="904"/>
      <c r="E77" s="904"/>
      <c r="F77" s="904"/>
      <c r="G77" s="904"/>
      <c r="H77" s="904"/>
      <c r="I77" s="904"/>
      <c r="J77" s="904"/>
      <c r="K77" s="904"/>
      <c r="L77" s="904"/>
      <c r="M77" s="160"/>
    </row>
    <row r="78" spans="1:13" ht="14.25" customHeight="1">
      <c r="A78" s="907" t="s">
        <v>93</v>
      </c>
      <c r="B78" s="907"/>
      <c r="C78" s="907"/>
      <c r="D78" s="907"/>
      <c r="E78" s="907"/>
      <c r="F78" s="907"/>
      <c r="G78" s="907"/>
      <c r="H78" s="907"/>
      <c r="I78" s="907"/>
      <c r="J78" s="907"/>
      <c r="K78" s="907"/>
      <c r="L78" s="907"/>
      <c r="M78" s="160"/>
    </row>
    <row r="79" spans="1:13" ht="14.15" customHeight="1">
      <c r="A79" s="908" t="s">
        <v>307</v>
      </c>
      <c r="B79" s="909"/>
      <c r="C79" s="909"/>
      <c r="D79" s="909"/>
      <c r="E79" s="909"/>
      <c r="F79" s="909"/>
      <c r="G79" s="909"/>
      <c r="H79" s="909"/>
      <c r="I79" s="909"/>
      <c r="J79" s="909"/>
      <c r="K79" s="909"/>
      <c r="L79" s="909"/>
      <c r="M79" s="160"/>
    </row>
    <row r="80" spans="1:13" ht="14.5">
      <c r="A80" s="817"/>
      <c r="B80" s="817"/>
      <c r="C80" s="817"/>
      <c r="D80" s="817"/>
      <c r="E80" s="817"/>
      <c r="F80" s="817"/>
      <c r="G80" s="817"/>
      <c r="H80" s="817"/>
      <c r="I80" s="817"/>
      <c r="J80" s="817"/>
      <c r="K80" s="817"/>
      <c r="L80" s="817"/>
      <c r="M80" s="160"/>
    </row>
    <row r="81" spans="1:13" ht="14.5">
      <c r="A81" s="160"/>
      <c r="B81" s="160"/>
      <c r="C81" s="160"/>
      <c r="D81" s="241"/>
      <c r="E81" s="160"/>
      <c r="F81" s="241"/>
      <c r="G81" s="160"/>
      <c r="H81" s="241"/>
      <c r="I81" s="160"/>
      <c r="J81" s="241"/>
      <c r="K81" s="160"/>
      <c r="L81" s="241"/>
      <c r="M81" s="160"/>
    </row>
    <row r="82" spans="1:13" ht="23.5">
      <c r="A82" s="795">
        <v>2019</v>
      </c>
      <c r="B82" s="795"/>
      <c r="C82" s="795"/>
      <c r="D82" s="795"/>
      <c r="E82" s="795"/>
      <c r="F82" s="795"/>
      <c r="G82" s="795"/>
      <c r="H82" s="795"/>
      <c r="I82" s="795"/>
      <c r="J82" s="795"/>
      <c r="K82" s="795"/>
      <c r="L82" s="795"/>
      <c r="M82" s="160"/>
    </row>
    <row r="83" spans="1:13" ht="14.5">
      <c r="A83" s="160"/>
      <c r="B83" s="160"/>
      <c r="C83" s="160"/>
      <c r="D83" s="241"/>
      <c r="E83" s="160"/>
      <c r="F83" s="241"/>
      <c r="G83" s="160"/>
      <c r="H83" s="241"/>
      <c r="I83" s="160"/>
      <c r="J83" s="241"/>
      <c r="K83" s="160"/>
      <c r="L83" s="241"/>
      <c r="M83" s="160"/>
    </row>
    <row r="84" spans="1:13" ht="14.5">
      <c r="A84" s="870" t="s">
        <v>279</v>
      </c>
      <c r="B84" s="870"/>
      <c r="C84" s="870"/>
      <c r="D84" s="870"/>
      <c r="E84" s="870"/>
      <c r="F84" s="870"/>
      <c r="G84" s="870"/>
      <c r="H84" s="870"/>
      <c r="I84" s="870"/>
      <c r="J84" s="870"/>
      <c r="K84" s="870"/>
      <c r="L84" s="870"/>
      <c r="M84" s="160"/>
    </row>
    <row r="85" spans="1:13" ht="14.5">
      <c r="A85" s="810" t="s">
        <v>21</v>
      </c>
      <c r="B85" s="822" t="s">
        <v>22</v>
      </c>
      <c r="C85" s="811" t="s">
        <v>23</v>
      </c>
      <c r="D85" s="809"/>
      <c r="E85" s="809"/>
      <c r="F85" s="809"/>
      <c r="G85" s="809"/>
      <c r="H85" s="809"/>
      <c r="I85" s="809"/>
      <c r="J85" s="809"/>
      <c r="K85" s="809"/>
      <c r="L85" s="809"/>
      <c r="M85" s="160"/>
    </row>
    <row r="86" spans="1:13" ht="51.75" customHeight="1">
      <c r="A86" s="810"/>
      <c r="B86" s="822"/>
      <c r="C86" s="808" t="s">
        <v>248</v>
      </c>
      <c r="D86" s="810"/>
      <c r="E86" s="811" t="s">
        <v>249</v>
      </c>
      <c r="F86" s="810"/>
      <c r="G86" s="811" t="s">
        <v>250</v>
      </c>
      <c r="H86" s="810"/>
      <c r="I86" s="811" t="s">
        <v>251</v>
      </c>
      <c r="J86" s="810"/>
      <c r="K86" s="811" t="s">
        <v>252</v>
      </c>
      <c r="L86" s="809"/>
      <c r="M86" s="160"/>
    </row>
    <row r="87" spans="1:13" ht="15" thickBot="1">
      <c r="A87" s="867"/>
      <c r="B87" s="812" t="s">
        <v>0</v>
      </c>
      <c r="C87" s="813"/>
      <c r="D87" s="562" t="s">
        <v>1</v>
      </c>
      <c r="E87" s="539" t="s">
        <v>0</v>
      </c>
      <c r="F87" s="562" t="s">
        <v>1</v>
      </c>
      <c r="G87" s="539" t="s">
        <v>0</v>
      </c>
      <c r="H87" s="562" t="s">
        <v>1</v>
      </c>
      <c r="I87" s="539" t="s">
        <v>0</v>
      </c>
      <c r="J87" s="562" t="s">
        <v>1</v>
      </c>
      <c r="K87" s="539" t="s">
        <v>0</v>
      </c>
      <c r="L87" s="562" t="s">
        <v>1</v>
      </c>
      <c r="M87" s="160"/>
    </row>
    <row r="88" spans="1:13" ht="14.5">
      <c r="A88" s="193" t="s">
        <v>16</v>
      </c>
      <c r="B88" s="555">
        <v>9117</v>
      </c>
      <c r="C88" s="269">
        <v>2067</v>
      </c>
      <c r="D88" s="249">
        <v>22.7</v>
      </c>
      <c r="E88" s="269">
        <v>2404</v>
      </c>
      <c r="F88" s="249">
        <v>26.4</v>
      </c>
      <c r="G88" s="269">
        <v>2182</v>
      </c>
      <c r="H88" s="249">
        <v>23.9</v>
      </c>
      <c r="I88" s="269">
        <v>535</v>
      </c>
      <c r="J88" s="249">
        <v>5.9</v>
      </c>
      <c r="K88" s="269">
        <v>1929</v>
      </c>
      <c r="L88" s="248">
        <v>21.1</v>
      </c>
      <c r="M88" s="160"/>
    </row>
    <row r="89" spans="1:13" ht="14.5">
      <c r="A89" s="187" t="s">
        <v>15</v>
      </c>
      <c r="B89" s="556">
        <v>9510</v>
      </c>
      <c r="C89" s="264">
        <v>236</v>
      </c>
      <c r="D89" s="246">
        <v>2.5</v>
      </c>
      <c r="E89" s="264">
        <v>5098</v>
      </c>
      <c r="F89" s="246">
        <v>53.6</v>
      </c>
      <c r="G89" s="264">
        <v>2396</v>
      </c>
      <c r="H89" s="246">
        <v>25.2</v>
      </c>
      <c r="I89" s="264">
        <v>1035</v>
      </c>
      <c r="J89" s="246">
        <v>10.9</v>
      </c>
      <c r="K89" s="264">
        <v>745</v>
      </c>
      <c r="L89" s="245">
        <v>7.8</v>
      </c>
      <c r="M89" s="160"/>
    </row>
    <row r="90" spans="1:13" ht="14.5">
      <c r="A90" s="193" t="s">
        <v>18</v>
      </c>
      <c r="B90" s="557">
        <v>2600</v>
      </c>
      <c r="C90" s="269">
        <v>857</v>
      </c>
      <c r="D90" s="249">
        <v>33</v>
      </c>
      <c r="E90" s="269">
        <v>193</v>
      </c>
      <c r="F90" s="249">
        <v>7.4</v>
      </c>
      <c r="G90" s="269">
        <v>852</v>
      </c>
      <c r="H90" s="249">
        <v>32.799999999999997</v>
      </c>
      <c r="I90" s="269">
        <v>188</v>
      </c>
      <c r="J90" s="249">
        <v>7.2</v>
      </c>
      <c r="K90" s="269">
        <v>510</v>
      </c>
      <c r="L90" s="248">
        <v>19.600000000000001</v>
      </c>
      <c r="M90" s="160"/>
    </row>
    <row r="91" spans="1:13" ht="14.5">
      <c r="A91" s="187" t="s">
        <v>14</v>
      </c>
      <c r="B91" s="556">
        <v>1904</v>
      </c>
      <c r="C91" s="264">
        <v>1132</v>
      </c>
      <c r="D91" s="246">
        <v>59.5</v>
      </c>
      <c r="E91" s="264">
        <v>50</v>
      </c>
      <c r="F91" s="246">
        <v>2.6</v>
      </c>
      <c r="G91" s="264">
        <v>372</v>
      </c>
      <c r="H91" s="246">
        <v>19.5</v>
      </c>
      <c r="I91" s="264">
        <v>217</v>
      </c>
      <c r="J91" s="246">
        <v>11.4</v>
      </c>
      <c r="K91" s="264">
        <v>133</v>
      </c>
      <c r="L91" s="245">
        <v>7</v>
      </c>
      <c r="M91" s="160"/>
    </row>
    <row r="92" spans="1:13" ht="14.5">
      <c r="A92" s="193" t="s">
        <v>13</v>
      </c>
      <c r="B92" s="557">
        <v>454</v>
      </c>
      <c r="C92" s="269">
        <v>45</v>
      </c>
      <c r="D92" s="249">
        <v>9.9</v>
      </c>
      <c r="E92" s="269">
        <v>95</v>
      </c>
      <c r="F92" s="249">
        <v>20.9</v>
      </c>
      <c r="G92" s="269">
        <v>179</v>
      </c>
      <c r="H92" s="249">
        <v>39.4</v>
      </c>
      <c r="I92" s="269">
        <v>18</v>
      </c>
      <c r="J92" s="249">
        <v>4</v>
      </c>
      <c r="K92" s="269">
        <v>117</v>
      </c>
      <c r="L92" s="248">
        <v>25.8</v>
      </c>
      <c r="M92" s="160"/>
    </row>
    <row r="93" spans="1:13" ht="14.5">
      <c r="A93" s="187" t="s">
        <v>12</v>
      </c>
      <c r="B93" s="556">
        <v>1106</v>
      </c>
      <c r="C93" s="264">
        <v>69</v>
      </c>
      <c r="D93" s="246">
        <v>6.2</v>
      </c>
      <c r="E93" s="264">
        <v>168</v>
      </c>
      <c r="F93" s="246">
        <v>15.2</v>
      </c>
      <c r="G93" s="264">
        <v>526</v>
      </c>
      <c r="H93" s="246">
        <v>47.6</v>
      </c>
      <c r="I93" s="264">
        <v>76</v>
      </c>
      <c r="J93" s="246">
        <v>6.9</v>
      </c>
      <c r="K93" s="264">
        <v>267</v>
      </c>
      <c r="L93" s="245">
        <v>24.1</v>
      </c>
      <c r="M93" s="160"/>
    </row>
    <row r="94" spans="1:13" ht="14.5">
      <c r="A94" s="193" t="s">
        <v>11</v>
      </c>
      <c r="B94" s="557">
        <v>4262</v>
      </c>
      <c r="C94" s="269">
        <v>965</v>
      </c>
      <c r="D94" s="249">
        <v>22.6</v>
      </c>
      <c r="E94" s="269">
        <v>457</v>
      </c>
      <c r="F94" s="249">
        <v>10.7</v>
      </c>
      <c r="G94" s="269">
        <v>1795</v>
      </c>
      <c r="H94" s="249">
        <v>42.1</v>
      </c>
      <c r="I94" s="269">
        <v>217</v>
      </c>
      <c r="J94" s="249">
        <v>5.0999999999999996</v>
      </c>
      <c r="K94" s="269">
        <v>828</v>
      </c>
      <c r="L94" s="248">
        <v>19.399999999999999</v>
      </c>
      <c r="M94" s="160"/>
    </row>
    <row r="95" spans="1:13" ht="14.5">
      <c r="A95" s="187" t="s">
        <v>10</v>
      </c>
      <c r="B95" s="556">
        <v>1102</v>
      </c>
      <c r="C95" s="264">
        <v>391</v>
      </c>
      <c r="D95" s="246">
        <v>35.5</v>
      </c>
      <c r="E95" s="264">
        <v>101</v>
      </c>
      <c r="F95" s="246">
        <v>9.1999999999999993</v>
      </c>
      <c r="G95" s="264">
        <v>331</v>
      </c>
      <c r="H95" s="246">
        <v>30</v>
      </c>
      <c r="I95" s="264">
        <v>216</v>
      </c>
      <c r="J95" s="246">
        <v>19.600000000000001</v>
      </c>
      <c r="K95" s="264">
        <v>63</v>
      </c>
      <c r="L95" s="245">
        <v>5.7</v>
      </c>
      <c r="M95" s="160"/>
    </row>
    <row r="96" spans="1:13" ht="14.5">
      <c r="A96" s="193" t="s">
        <v>9</v>
      </c>
      <c r="B96" s="557">
        <v>5460</v>
      </c>
      <c r="C96" s="269">
        <v>648</v>
      </c>
      <c r="D96" s="249">
        <v>11.9</v>
      </c>
      <c r="E96" s="269">
        <v>1788</v>
      </c>
      <c r="F96" s="249">
        <v>32.700000000000003</v>
      </c>
      <c r="G96" s="269">
        <v>1224</v>
      </c>
      <c r="H96" s="249">
        <v>22.4</v>
      </c>
      <c r="I96" s="269">
        <v>989</v>
      </c>
      <c r="J96" s="249">
        <v>18.100000000000001</v>
      </c>
      <c r="K96" s="269">
        <v>811</v>
      </c>
      <c r="L96" s="248">
        <v>14.9</v>
      </c>
      <c r="M96" s="160"/>
    </row>
    <row r="97" spans="1:13" ht="14.5">
      <c r="A97" s="187" t="s">
        <v>8</v>
      </c>
      <c r="B97" s="556">
        <v>10215</v>
      </c>
      <c r="C97" s="264">
        <v>1911</v>
      </c>
      <c r="D97" s="246">
        <v>18.7</v>
      </c>
      <c r="E97" s="264">
        <v>2638</v>
      </c>
      <c r="F97" s="246">
        <v>25.8</v>
      </c>
      <c r="G97" s="264">
        <v>3203</v>
      </c>
      <c r="H97" s="246">
        <v>31.4</v>
      </c>
      <c r="I97" s="264">
        <v>1449</v>
      </c>
      <c r="J97" s="246">
        <v>14.2</v>
      </c>
      <c r="K97" s="264">
        <v>1014</v>
      </c>
      <c r="L97" s="245">
        <v>9.9</v>
      </c>
      <c r="M97" s="160"/>
    </row>
    <row r="98" spans="1:13" ht="14.5">
      <c r="A98" s="193" t="s">
        <v>7</v>
      </c>
      <c r="B98" s="557">
        <v>2555</v>
      </c>
      <c r="C98" s="269">
        <v>589</v>
      </c>
      <c r="D98" s="249">
        <v>23</v>
      </c>
      <c r="E98" s="269">
        <v>667</v>
      </c>
      <c r="F98" s="249">
        <v>26.1</v>
      </c>
      <c r="G98" s="269">
        <v>815</v>
      </c>
      <c r="H98" s="249">
        <v>31.9</v>
      </c>
      <c r="I98" s="269">
        <v>216</v>
      </c>
      <c r="J98" s="249">
        <v>8.5</v>
      </c>
      <c r="K98" s="269">
        <v>268</v>
      </c>
      <c r="L98" s="248">
        <v>10.5</v>
      </c>
      <c r="M98" s="160"/>
    </row>
    <row r="99" spans="1:13" ht="14.5">
      <c r="A99" s="187" t="s">
        <v>6</v>
      </c>
      <c r="B99" s="556">
        <v>480</v>
      </c>
      <c r="C99" s="264">
        <v>54</v>
      </c>
      <c r="D99" s="246">
        <v>11.3</v>
      </c>
      <c r="E99" s="264">
        <v>251</v>
      </c>
      <c r="F99" s="246">
        <v>52.3</v>
      </c>
      <c r="G99" s="264">
        <v>134</v>
      </c>
      <c r="H99" s="246">
        <v>27.9</v>
      </c>
      <c r="I99" s="264">
        <v>23</v>
      </c>
      <c r="J99" s="246">
        <v>4.8</v>
      </c>
      <c r="K99" s="264">
        <v>18</v>
      </c>
      <c r="L99" s="245">
        <v>3.7</v>
      </c>
      <c r="M99" s="160"/>
    </row>
    <row r="100" spans="1:13" ht="14.5">
      <c r="A100" s="193" t="s">
        <v>5</v>
      </c>
      <c r="B100" s="557">
        <v>3007</v>
      </c>
      <c r="C100" s="269">
        <v>734</v>
      </c>
      <c r="D100" s="249">
        <v>24.4</v>
      </c>
      <c r="E100" s="269">
        <v>56</v>
      </c>
      <c r="F100" s="249">
        <v>1.9</v>
      </c>
      <c r="G100" s="269">
        <v>1846</v>
      </c>
      <c r="H100" s="249">
        <v>61.4</v>
      </c>
      <c r="I100" s="269">
        <v>194</v>
      </c>
      <c r="J100" s="249">
        <v>6.5</v>
      </c>
      <c r="K100" s="269">
        <v>177</v>
      </c>
      <c r="L100" s="248">
        <v>5.9</v>
      </c>
      <c r="M100" s="160"/>
    </row>
    <row r="101" spans="1:13" ht="14.5">
      <c r="A101" s="187" t="s">
        <v>4</v>
      </c>
      <c r="B101" s="556">
        <v>1800</v>
      </c>
      <c r="C101" s="264">
        <v>754</v>
      </c>
      <c r="D101" s="246">
        <v>41.9</v>
      </c>
      <c r="E101" s="264">
        <v>191</v>
      </c>
      <c r="F101" s="246">
        <v>10.6</v>
      </c>
      <c r="G101" s="264">
        <v>487</v>
      </c>
      <c r="H101" s="246">
        <v>27.1</v>
      </c>
      <c r="I101" s="264">
        <v>276</v>
      </c>
      <c r="J101" s="246">
        <v>15.3</v>
      </c>
      <c r="K101" s="264">
        <v>92</v>
      </c>
      <c r="L101" s="245">
        <v>5.0999999999999996</v>
      </c>
      <c r="M101" s="160"/>
    </row>
    <row r="102" spans="1:13" ht="14.5">
      <c r="A102" s="193" t="s">
        <v>3</v>
      </c>
      <c r="B102" s="557">
        <v>1808</v>
      </c>
      <c r="C102" s="269">
        <v>112</v>
      </c>
      <c r="D102" s="249">
        <v>6.2</v>
      </c>
      <c r="E102" s="269">
        <v>648</v>
      </c>
      <c r="F102" s="249">
        <v>35.799999999999997</v>
      </c>
      <c r="G102" s="269">
        <v>474</v>
      </c>
      <c r="H102" s="249">
        <v>26.2</v>
      </c>
      <c r="I102" s="269">
        <v>295</v>
      </c>
      <c r="J102" s="249">
        <v>16.3</v>
      </c>
      <c r="K102" s="269">
        <v>279</v>
      </c>
      <c r="L102" s="248">
        <v>15.4</v>
      </c>
      <c r="M102" s="160"/>
    </row>
    <row r="103" spans="1:13" ht="15" thickBot="1">
      <c r="A103" s="187" t="s">
        <v>2</v>
      </c>
      <c r="B103" s="558">
        <v>1328</v>
      </c>
      <c r="C103" s="312">
        <v>335</v>
      </c>
      <c r="D103" s="260">
        <v>25.2</v>
      </c>
      <c r="E103" s="312">
        <v>46</v>
      </c>
      <c r="F103" s="260">
        <v>3.5</v>
      </c>
      <c r="G103" s="312">
        <v>611</v>
      </c>
      <c r="H103" s="260">
        <v>46</v>
      </c>
      <c r="I103" s="312">
        <v>301</v>
      </c>
      <c r="J103" s="260">
        <v>22.7</v>
      </c>
      <c r="K103" s="312">
        <v>35</v>
      </c>
      <c r="L103" s="639">
        <v>2.6</v>
      </c>
      <c r="M103" s="160"/>
    </row>
    <row r="104" spans="1:13" ht="14.5">
      <c r="A104" s="203" t="s">
        <v>17</v>
      </c>
      <c r="B104" s="559">
        <v>44967</v>
      </c>
      <c r="C104" s="261">
        <v>6696</v>
      </c>
      <c r="D104" s="253">
        <v>14.9</v>
      </c>
      <c r="E104" s="261">
        <v>14214</v>
      </c>
      <c r="F104" s="253">
        <v>31.6</v>
      </c>
      <c r="G104" s="261">
        <v>12928</v>
      </c>
      <c r="H104" s="253">
        <v>28.7</v>
      </c>
      <c r="I104" s="261">
        <v>4853</v>
      </c>
      <c r="J104" s="253">
        <v>10.8</v>
      </c>
      <c r="K104" s="261">
        <v>6276</v>
      </c>
      <c r="L104" s="252">
        <v>14</v>
      </c>
      <c r="M104" s="160"/>
    </row>
    <row r="105" spans="1:13" ht="14.5">
      <c r="A105" s="208" t="s">
        <v>19</v>
      </c>
      <c r="B105" s="560">
        <v>11741</v>
      </c>
      <c r="C105" s="262">
        <v>4203</v>
      </c>
      <c r="D105" s="256">
        <v>35.799999999999997</v>
      </c>
      <c r="E105" s="262">
        <v>637</v>
      </c>
      <c r="F105" s="256">
        <v>5.4</v>
      </c>
      <c r="G105" s="262">
        <v>4499</v>
      </c>
      <c r="H105" s="256">
        <v>38.299999999999997</v>
      </c>
      <c r="I105" s="262">
        <v>1392</v>
      </c>
      <c r="J105" s="256">
        <v>11.9</v>
      </c>
      <c r="K105" s="262">
        <v>1010</v>
      </c>
      <c r="L105" s="255">
        <v>8.6</v>
      </c>
      <c r="M105" s="160"/>
    </row>
    <row r="106" spans="1:13" ht="15" thickBot="1">
      <c r="A106" s="213" t="s">
        <v>20</v>
      </c>
      <c r="B106" s="561">
        <v>56708</v>
      </c>
      <c r="C106" s="263">
        <v>10899</v>
      </c>
      <c r="D106" s="259">
        <v>19.2</v>
      </c>
      <c r="E106" s="263">
        <v>14851</v>
      </c>
      <c r="F106" s="259">
        <v>26.2</v>
      </c>
      <c r="G106" s="263">
        <v>17427</v>
      </c>
      <c r="H106" s="259">
        <v>30.7</v>
      </c>
      <c r="I106" s="263">
        <v>6245</v>
      </c>
      <c r="J106" s="259">
        <v>11</v>
      </c>
      <c r="K106" s="263">
        <v>7286</v>
      </c>
      <c r="L106" s="258">
        <v>12.8</v>
      </c>
      <c r="M106" s="160"/>
    </row>
    <row r="107" spans="1:13" ht="14.25" customHeight="1">
      <c r="A107" s="819" t="s">
        <v>216</v>
      </c>
      <c r="B107" s="819"/>
      <c r="C107" s="819"/>
      <c r="D107" s="819"/>
      <c r="E107" s="819"/>
      <c r="F107" s="819"/>
      <c r="G107" s="819"/>
      <c r="H107" s="819"/>
      <c r="I107" s="819"/>
      <c r="J107" s="819"/>
      <c r="K107" s="819"/>
      <c r="L107" s="819"/>
      <c r="M107" s="160"/>
    </row>
    <row r="108" spans="1:13" ht="14.25" customHeight="1">
      <c r="A108" s="819" t="s">
        <v>217</v>
      </c>
      <c r="B108" s="819"/>
      <c r="C108" s="819"/>
      <c r="D108" s="819"/>
      <c r="E108" s="819"/>
      <c r="F108" s="819"/>
      <c r="G108" s="819"/>
      <c r="H108" s="819"/>
      <c r="I108" s="819"/>
      <c r="J108" s="819"/>
      <c r="K108" s="819"/>
      <c r="L108" s="819"/>
      <c r="M108" s="160"/>
    </row>
    <row r="109" spans="1:13" ht="14.5">
      <c r="A109" s="819"/>
      <c r="B109" s="819"/>
      <c r="C109" s="819"/>
      <c r="D109" s="819"/>
      <c r="E109" s="819"/>
      <c r="F109" s="819"/>
      <c r="G109" s="819"/>
      <c r="H109" s="819"/>
      <c r="I109" s="819"/>
      <c r="J109" s="819"/>
      <c r="K109" s="819"/>
      <c r="L109" s="819"/>
      <c r="M109" s="160"/>
    </row>
    <row r="110" spans="1:13" ht="14.25" customHeight="1">
      <c r="A110" s="819" t="s">
        <v>218</v>
      </c>
      <c r="B110" s="819"/>
      <c r="C110" s="819"/>
      <c r="D110" s="819"/>
      <c r="E110" s="819"/>
      <c r="F110" s="819"/>
      <c r="G110" s="819"/>
      <c r="H110" s="819"/>
      <c r="I110" s="819"/>
      <c r="J110" s="819"/>
      <c r="K110" s="819"/>
      <c r="L110" s="819"/>
      <c r="M110" s="160"/>
    </row>
    <row r="111" spans="1:13" ht="14.5">
      <c r="A111" s="819"/>
      <c r="B111" s="819"/>
      <c r="C111" s="819"/>
      <c r="D111" s="819"/>
      <c r="E111" s="819"/>
      <c r="F111" s="819"/>
      <c r="G111" s="819"/>
      <c r="H111" s="819"/>
      <c r="I111" s="819"/>
      <c r="J111" s="819"/>
      <c r="K111" s="819"/>
      <c r="L111" s="819"/>
      <c r="M111" s="160"/>
    </row>
    <row r="112" spans="1:13" ht="14.25" customHeight="1">
      <c r="A112" s="910" t="s">
        <v>219</v>
      </c>
      <c r="B112" s="904"/>
      <c r="C112" s="904"/>
      <c r="D112" s="904"/>
      <c r="E112" s="904"/>
      <c r="F112" s="904"/>
      <c r="G112" s="904"/>
      <c r="H112" s="904"/>
      <c r="I112" s="904"/>
      <c r="J112" s="904"/>
      <c r="K112" s="904"/>
      <c r="L112" s="904"/>
      <c r="M112" s="160"/>
    </row>
    <row r="113" spans="1:13" ht="14.5">
      <c r="A113" s="904"/>
      <c r="B113" s="904"/>
      <c r="C113" s="904"/>
      <c r="D113" s="904"/>
      <c r="E113" s="904"/>
      <c r="F113" s="904"/>
      <c r="G113" s="904"/>
      <c r="H113" s="904"/>
      <c r="I113" s="904"/>
      <c r="J113" s="904"/>
      <c r="K113" s="904"/>
      <c r="L113" s="904"/>
      <c r="M113" s="160"/>
    </row>
    <row r="114" spans="1:13" ht="14.25" customHeight="1">
      <c r="A114" s="819" t="s">
        <v>220</v>
      </c>
      <c r="B114" s="911"/>
      <c r="C114" s="911"/>
      <c r="D114" s="911"/>
      <c r="E114" s="911"/>
      <c r="F114" s="911"/>
      <c r="G114" s="911"/>
      <c r="H114" s="911"/>
      <c r="I114" s="911"/>
      <c r="J114" s="911"/>
      <c r="K114" s="911"/>
      <c r="L114" s="911"/>
      <c r="M114" s="160"/>
    </row>
    <row r="115" spans="1:13" ht="14.5">
      <c r="A115" s="911"/>
      <c r="B115" s="911"/>
      <c r="C115" s="911"/>
      <c r="D115" s="911"/>
      <c r="E115" s="911"/>
      <c r="F115" s="911"/>
      <c r="G115" s="911"/>
      <c r="H115" s="911"/>
      <c r="I115" s="911"/>
      <c r="J115" s="911"/>
      <c r="K115" s="911"/>
      <c r="L115" s="911"/>
      <c r="M115" s="160"/>
    </row>
    <row r="116" spans="1:13" ht="14.5">
      <c r="A116" s="911"/>
      <c r="B116" s="911"/>
      <c r="C116" s="911"/>
      <c r="D116" s="911"/>
      <c r="E116" s="911"/>
      <c r="F116" s="911"/>
      <c r="G116" s="911"/>
      <c r="H116" s="911"/>
      <c r="I116" s="911"/>
      <c r="J116" s="911"/>
      <c r="K116" s="911"/>
      <c r="L116" s="911"/>
      <c r="M116" s="160"/>
    </row>
    <row r="117" spans="1:13" ht="14.5">
      <c r="A117" s="904" t="s">
        <v>92</v>
      </c>
      <c r="B117" s="904"/>
      <c r="C117" s="904"/>
      <c r="D117" s="904"/>
      <c r="E117" s="904"/>
      <c r="F117" s="904"/>
      <c r="G117" s="904"/>
      <c r="H117" s="904"/>
      <c r="I117" s="904"/>
      <c r="J117" s="904"/>
      <c r="K117" s="904"/>
      <c r="L117" s="904"/>
      <c r="M117" s="160"/>
    </row>
    <row r="118" spans="1:13" ht="14.5">
      <c r="A118" s="907" t="s">
        <v>93</v>
      </c>
      <c r="B118" s="907"/>
      <c r="C118" s="907"/>
      <c r="D118" s="907"/>
      <c r="E118" s="907"/>
      <c r="F118" s="907"/>
      <c r="G118" s="907"/>
      <c r="H118" s="907"/>
      <c r="I118" s="907"/>
      <c r="J118" s="907"/>
      <c r="K118" s="907"/>
      <c r="L118" s="907"/>
      <c r="M118" s="160"/>
    </row>
    <row r="119" spans="1:13" ht="14.25" customHeight="1">
      <c r="A119" s="908" t="s">
        <v>308</v>
      </c>
      <c r="B119" s="909"/>
      <c r="C119" s="909"/>
      <c r="D119" s="909"/>
      <c r="E119" s="909"/>
      <c r="F119" s="909"/>
      <c r="G119" s="909"/>
      <c r="H119" s="909"/>
      <c r="I119" s="909"/>
      <c r="J119" s="909"/>
      <c r="K119" s="909"/>
      <c r="L119" s="909"/>
      <c r="M119" s="160"/>
    </row>
    <row r="120" spans="1:13" ht="14.5">
      <c r="A120" s="817"/>
      <c r="B120" s="817"/>
      <c r="C120" s="817"/>
      <c r="D120" s="817"/>
      <c r="E120" s="817"/>
      <c r="F120" s="817"/>
      <c r="G120" s="817"/>
      <c r="H120" s="817"/>
      <c r="I120" s="817"/>
      <c r="J120" s="817"/>
      <c r="K120" s="817"/>
      <c r="L120" s="817"/>
      <c r="M120" s="160"/>
    </row>
    <row r="121" spans="1:13" ht="14.5">
      <c r="A121" s="160"/>
      <c r="B121" s="160"/>
      <c r="C121" s="160"/>
      <c r="D121" s="160"/>
      <c r="E121" s="160"/>
      <c r="F121" s="160"/>
      <c r="G121" s="160"/>
      <c r="H121" s="160"/>
      <c r="I121" s="160"/>
      <c r="J121" s="160"/>
      <c r="K121" s="160"/>
      <c r="L121" s="160"/>
      <c r="M121" s="160"/>
    </row>
    <row r="122" spans="1:13" ht="23.5">
      <c r="A122" s="795">
        <v>2018</v>
      </c>
      <c r="B122" s="795"/>
      <c r="C122" s="795"/>
      <c r="D122" s="795"/>
      <c r="E122" s="795"/>
      <c r="F122" s="795"/>
      <c r="G122" s="795"/>
      <c r="H122" s="795"/>
      <c r="I122" s="795"/>
      <c r="J122" s="795"/>
      <c r="K122" s="795"/>
      <c r="L122" s="795"/>
      <c r="M122" s="160"/>
    </row>
    <row r="123" spans="1:13" ht="14.5">
      <c r="A123" s="160"/>
      <c r="B123" s="160"/>
      <c r="C123" s="160"/>
      <c r="D123" s="241"/>
      <c r="E123" s="160"/>
      <c r="F123" s="241"/>
      <c r="G123" s="160"/>
      <c r="H123" s="241"/>
      <c r="I123" s="160"/>
      <c r="J123" s="241"/>
      <c r="K123" s="160"/>
      <c r="L123" s="241"/>
      <c r="M123" s="160"/>
    </row>
    <row r="124" spans="1:13" ht="14.5">
      <c r="A124" s="912" t="s">
        <v>280</v>
      </c>
      <c r="B124" s="912"/>
      <c r="C124" s="912"/>
      <c r="D124" s="912"/>
      <c r="E124" s="912"/>
      <c r="F124" s="912"/>
      <c r="G124" s="912"/>
      <c r="H124" s="912"/>
      <c r="I124" s="912"/>
      <c r="J124" s="912"/>
      <c r="K124" s="912"/>
      <c r="L124" s="912"/>
      <c r="M124" s="160"/>
    </row>
    <row r="125" spans="1:13" ht="14.5">
      <c r="A125" s="810" t="s">
        <v>21</v>
      </c>
      <c r="B125" s="822" t="s">
        <v>22</v>
      </c>
      <c r="C125" s="811" t="s">
        <v>23</v>
      </c>
      <c r="D125" s="809"/>
      <c r="E125" s="809"/>
      <c r="F125" s="809"/>
      <c r="G125" s="809"/>
      <c r="H125" s="809"/>
      <c r="I125" s="809"/>
      <c r="J125" s="809"/>
      <c r="K125" s="809"/>
      <c r="L125" s="809"/>
      <c r="M125" s="160"/>
    </row>
    <row r="126" spans="1:13" ht="39" customHeight="1">
      <c r="A126" s="810"/>
      <c r="B126" s="822"/>
      <c r="C126" s="808" t="s">
        <v>248</v>
      </c>
      <c r="D126" s="810"/>
      <c r="E126" s="811" t="s">
        <v>253</v>
      </c>
      <c r="F126" s="810"/>
      <c r="G126" s="811" t="s">
        <v>250</v>
      </c>
      <c r="H126" s="810"/>
      <c r="I126" s="811" t="s">
        <v>254</v>
      </c>
      <c r="J126" s="810"/>
      <c r="K126" s="811" t="s">
        <v>255</v>
      </c>
      <c r="L126" s="809"/>
      <c r="M126" s="160"/>
    </row>
    <row r="127" spans="1:13" ht="15" thickBot="1">
      <c r="A127" s="867"/>
      <c r="B127" s="812" t="s">
        <v>0</v>
      </c>
      <c r="C127" s="813"/>
      <c r="D127" s="562" t="s">
        <v>1</v>
      </c>
      <c r="E127" s="539" t="s">
        <v>0</v>
      </c>
      <c r="F127" s="562" t="s">
        <v>1</v>
      </c>
      <c r="G127" s="539" t="s">
        <v>0</v>
      </c>
      <c r="H127" s="562" t="s">
        <v>1</v>
      </c>
      <c r="I127" s="539" t="s">
        <v>0</v>
      </c>
      <c r="J127" s="562" t="s">
        <v>1</v>
      </c>
      <c r="K127" s="539" t="s">
        <v>0</v>
      </c>
      <c r="L127" s="562" t="s">
        <v>1</v>
      </c>
      <c r="M127" s="160"/>
    </row>
    <row r="128" spans="1:13" ht="14.5">
      <c r="A128" s="265" t="s">
        <v>16</v>
      </c>
      <c r="B128" s="640">
        <v>8915</v>
      </c>
      <c r="C128" s="266">
        <v>2129</v>
      </c>
      <c r="D128" s="249">
        <v>23.9</v>
      </c>
      <c r="E128" s="266">
        <v>2462</v>
      </c>
      <c r="F128" s="249">
        <v>27.6</v>
      </c>
      <c r="G128" s="266">
        <v>2151</v>
      </c>
      <c r="H128" s="249">
        <v>24.1</v>
      </c>
      <c r="I128" s="266">
        <v>527</v>
      </c>
      <c r="J128" s="249">
        <v>5.9</v>
      </c>
      <c r="K128" s="266">
        <v>1645</v>
      </c>
      <c r="L128" s="248">
        <v>18.5</v>
      </c>
      <c r="M128" s="160"/>
    </row>
    <row r="129" spans="1:13" ht="14.5">
      <c r="A129" s="187" t="s">
        <v>15</v>
      </c>
      <c r="B129" s="556">
        <v>9430</v>
      </c>
      <c r="C129" s="264">
        <v>232</v>
      </c>
      <c r="D129" s="246">
        <v>2.5</v>
      </c>
      <c r="E129" s="264">
        <v>5182</v>
      </c>
      <c r="F129" s="246">
        <v>55</v>
      </c>
      <c r="G129" s="264">
        <v>2272</v>
      </c>
      <c r="H129" s="246">
        <v>24.1</v>
      </c>
      <c r="I129" s="264">
        <v>980</v>
      </c>
      <c r="J129" s="246">
        <v>10.4</v>
      </c>
      <c r="K129" s="264">
        <v>764</v>
      </c>
      <c r="L129" s="245">
        <v>8.1</v>
      </c>
      <c r="M129" s="160"/>
    </row>
    <row r="130" spans="1:13" ht="14.5">
      <c r="A130" s="265" t="s">
        <v>18</v>
      </c>
      <c r="B130" s="641">
        <v>2560</v>
      </c>
      <c r="C130" s="266">
        <v>917</v>
      </c>
      <c r="D130" s="249">
        <v>35.799999999999997</v>
      </c>
      <c r="E130" s="266">
        <v>150</v>
      </c>
      <c r="F130" s="249">
        <v>5.9</v>
      </c>
      <c r="G130" s="266">
        <v>846</v>
      </c>
      <c r="H130" s="249">
        <v>33</v>
      </c>
      <c r="I130" s="266">
        <v>171</v>
      </c>
      <c r="J130" s="249">
        <v>6.7</v>
      </c>
      <c r="K130" s="266">
        <v>476</v>
      </c>
      <c r="L130" s="248">
        <v>18.600000000000001</v>
      </c>
      <c r="M130" s="160"/>
    </row>
    <row r="131" spans="1:13" ht="14.5">
      <c r="A131" s="187" t="s">
        <v>14</v>
      </c>
      <c r="B131" s="556">
        <v>1876</v>
      </c>
      <c r="C131" s="264">
        <v>1135</v>
      </c>
      <c r="D131" s="246">
        <v>60.5</v>
      </c>
      <c r="E131" s="264">
        <v>40</v>
      </c>
      <c r="F131" s="246">
        <v>2.1</v>
      </c>
      <c r="G131" s="264">
        <v>357</v>
      </c>
      <c r="H131" s="246">
        <v>19</v>
      </c>
      <c r="I131" s="264">
        <v>203</v>
      </c>
      <c r="J131" s="246">
        <v>10.8</v>
      </c>
      <c r="K131" s="264">
        <v>141</v>
      </c>
      <c r="L131" s="245">
        <v>7.5</v>
      </c>
      <c r="M131" s="160"/>
    </row>
    <row r="132" spans="1:13" ht="14.5">
      <c r="A132" s="265" t="s">
        <v>13</v>
      </c>
      <c r="B132" s="641">
        <v>451</v>
      </c>
      <c r="C132" s="266">
        <v>59</v>
      </c>
      <c r="D132" s="249">
        <v>13.1</v>
      </c>
      <c r="E132" s="266">
        <v>86</v>
      </c>
      <c r="F132" s="249">
        <v>19.100000000000001</v>
      </c>
      <c r="G132" s="266">
        <v>188</v>
      </c>
      <c r="H132" s="249">
        <v>41.7</v>
      </c>
      <c r="I132" s="266">
        <v>17</v>
      </c>
      <c r="J132" s="249">
        <v>3.8</v>
      </c>
      <c r="K132" s="266">
        <v>101</v>
      </c>
      <c r="L132" s="248">
        <v>22.4</v>
      </c>
      <c r="M132" s="160"/>
    </row>
    <row r="133" spans="1:13" ht="14.5">
      <c r="A133" s="187" t="s">
        <v>12</v>
      </c>
      <c r="B133" s="556">
        <v>1081</v>
      </c>
      <c r="C133" s="264">
        <v>70</v>
      </c>
      <c r="D133" s="246">
        <v>6.5</v>
      </c>
      <c r="E133" s="264">
        <v>173</v>
      </c>
      <c r="F133" s="246">
        <v>16</v>
      </c>
      <c r="G133" s="264">
        <v>526</v>
      </c>
      <c r="H133" s="246">
        <v>48.7</v>
      </c>
      <c r="I133" s="264">
        <v>83</v>
      </c>
      <c r="J133" s="246">
        <v>7.7</v>
      </c>
      <c r="K133" s="264">
        <v>229</v>
      </c>
      <c r="L133" s="245">
        <v>21.2</v>
      </c>
      <c r="M133" s="160"/>
    </row>
    <row r="134" spans="1:13" ht="14.5">
      <c r="A134" s="265" t="s">
        <v>11</v>
      </c>
      <c r="B134" s="641">
        <v>4232</v>
      </c>
      <c r="C134" s="266">
        <v>1009</v>
      </c>
      <c r="D134" s="249">
        <v>23.8</v>
      </c>
      <c r="E134" s="266">
        <v>488</v>
      </c>
      <c r="F134" s="249">
        <v>11.5</v>
      </c>
      <c r="G134" s="266">
        <v>1802</v>
      </c>
      <c r="H134" s="249">
        <v>42.6</v>
      </c>
      <c r="I134" s="266">
        <v>203</v>
      </c>
      <c r="J134" s="249">
        <v>4.8</v>
      </c>
      <c r="K134" s="266">
        <v>730</v>
      </c>
      <c r="L134" s="248">
        <v>17.2</v>
      </c>
      <c r="M134" s="160"/>
    </row>
    <row r="135" spans="1:13" ht="14.5">
      <c r="A135" s="187" t="s">
        <v>10</v>
      </c>
      <c r="B135" s="556">
        <v>1097</v>
      </c>
      <c r="C135" s="264">
        <v>431</v>
      </c>
      <c r="D135" s="246">
        <v>39.299999999999997</v>
      </c>
      <c r="E135" s="264">
        <v>83</v>
      </c>
      <c r="F135" s="246">
        <v>7.6</v>
      </c>
      <c r="G135" s="264">
        <v>285</v>
      </c>
      <c r="H135" s="246">
        <v>26</v>
      </c>
      <c r="I135" s="264">
        <v>224</v>
      </c>
      <c r="J135" s="246">
        <v>20.399999999999999</v>
      </c>
      <c r="K135" s="264">
        <v>74</v>
      </c>
      <c r="L135" s="245">
        <v>6.7</v>
      </c>
      <c r="M135" s="160"/>
    </row>
    <row r="136" spans="1:13" ht="14.5">
      <c r="A136" s="265" t="s">
        <v>9</v>
      </c>
      <c r="B136" s="641">
        <v>5349</v>
      </c>
      <c r="C136" s="266">
        <v>667</v>
      </c>
      <c r="D136" s="249">
        <v>12.5</v>
      </c>
      <c r="E136" s="266">
        <v>1713</v>
      </c>
      <c r="F136" s="249">
        <v>32</v>
      </c>
      <c r="G136" s="266">
        <v>1149</v>
      </c>
      <c r="H136" s="249">
        <v>21.5</v>
      </c>
      <c r="I136" s="266">
        <v>973</v>
      </c>
      <c r="J136" s="249">
        <v>18.2</v>
      </c>
      <c r="K136" s="266">
        <v>847</v>
      </c>
      <c r="L136" s="248">
        <v>15.8</v>
      </c>
      <c r="M136" s="160"/>
    </row>
    <row r="137" spans="1:13" ht="14.5">
      <c r="A137" s="187" t="s">
        <v>8</v>
      </c>
      <c r="B137" s="556">
        <v>10060</v>
      </c>
      <c r="C137" s="264">
        <v>1975</v>
      </c>
      <c r="D137" s="246">
        <v>19.600000000000001</v>
      </c>
      <c r="E137" s="264">
        <v>2702</v>
      </c>
      <c r="F137" s="246">
        <v>26.9</v>
      </c>
      <c r="G137" s="264">
        <v>2935</v>
      </c>
      <c r="H137" s="246">
        <v>29.2</v>
      </c>
      <c r="I137" s="264">
        <v>1416</v>
      </c>
      <c r="J137" s="246">
        <v>14.1</v>
      </c>
      <c r="K137" s="264">
        <v>1032</v>
      </c>
      <c r="L137" s="245">
        <v>10.3</v>
      </c>
      <c r="M137" s="160"/>
    </row>
    <row r="138" spans="1:13" ht="14.5">
      <c r="A138" s="265" t="s">
        <v>7</v>
      </c>
      <c r="B138" s="641">
        <v>2527</v>
      </c>
      <c r="C138" s="266">
        <v>592</v>
      </c>
      <c r="D138" s="249">
        <v>23.4</v>
      </c>
      <c r="E138" s="266">
        <v>718</v>
      </c>
      <c r="F138" s="249">
        <v>28.4</v>
      </c>
      <c r="G138" s="266">
        <v>772</v>
      </c>
      <c r="H138" s="249">
        <v>30.6</v>
      </c>
      <c r="I138" s="266">
        <v>205</v>
      </c>
      <c r="J138" s="249">
        <v>8.1</v>
      </c>
      <c r="K138" s="266">
        <v>240</v>
      </c>
      <c r="L138" s="248">
        <v>9.5</v>
      </c>
      <c r="M138" s="160"/>
    </row>
    <row r="139" spans="1:13" ht="14.5">
      <c r="A139" s="187" t="s">
        <v>6</v>
      </c>
      <c r="B139" s="556">
        <v>482</v>
      </c>
      <c r="C139" s="264">
        <v>51</v>
      </c>
      <c r="D139" s="246">
        <v>10.6</v>
      </c>
      <c r="E139" s="264">
        <v>276</v>
      </c>
      <c r="F139" s="246">
        <v>57.3</v>
      </c>
      <c r="G139" s="264">
        <v>118</v>
      </c>
      <c r="H139" s="246">
        <v>24.5</v>
      </c>
      <c r="I139" s="264">
        <v>16</v>
      </c>
      <c r="J139" s="246">
        <v>3.3</v>
      </c>
      <c r="K139" s="264">
        <v>21</v>
      </c>
      <c r="L139" s="245">
        <v>4.4000000000000004</v>
      </c>
      <c r="M139" s="160"/>
    </row>
    <row r="140" spans="1:13" ht="14.5">
      <c r="A140" s="265" t="s">
        <v>5</v>
      </c>
      <c r="B140" s="641">
        <v>2979</v>
      </c>
      <c r="C140" s="266">
        <v>821</v>
      </c>
      <c r="D140" s="249">
        <v>27.6</v>
      </c>
      <c r="E140" s="266">
        <v>45</v>
      </c>
      <c r="F140" s="249">
        <v>1.5</v>
      </c>
      <c r="G140" s="266">
        <v>1737</v>
      </c>
      <c r="H140" s="249">
        <v>58.3</v>
      </c>
      <c r="I140" s="266">
        <v>228</v>
      </c>
      <c r="J140" s="249">
        <v>7.7</v>
      </c>
      <c r="K140" s="266">
        <v>148</v>
      </c>
      <c r="L140" s="248">
        <v>5</v>
      </c>
      <c r="M140" s="160"/>
    </row>
    <row r="141" spans="1:13" ht="14.5">
      <c r="A141" s="187" t="s">
        <v>4</v>
      </c>
      <c r="B141" s="556">
        <v>1789</v>
      </c>
      <c r="C141" s="264">
        <v>800</v>
      </c>
      <c r="D141" s="246">
        <v>44.7</v>
      </c>
      <c r="E141" s="264">
        <v>201</v>
      </c>
      <c r="F141" s="246">
        <v>11.2</v>
      </c>
      <c r="G141" s="264">
        <v>444</v>
      </c>
      <c r="H141" s="246">
        <v>24.8</v>
      </c>
      <c r="I141" s="264">
        <v>258</v>
      </c>
      <c r="J141" s="246">
        <v>14.4</v>
      </c>
      <c r="K141" s="264">
        <v>86</v>
      </c>
      <c r="L141" s="245">
        <v>4.8</v>
      </c>
      <c r="M141" s="160"/>
    </row>
    <row r="142" spans="1:13" ht="14.5">
      <c r="A142" s="265" t="s">
        <v>3</v>
      </c>
      <c r="B142" s="641">
        <v>1785</v>
      </c>
      <c r="C142" s="266">
        <v>117</v>
      </c>
      <c r="D142" s="249">
        <v>6.6</v>
      </c>
      <c r="E142" s="266">
        <v>641</v>
      </c>
      <c r="F142" s="249">
        <v>35.9</v>
      </c>
      <c r="G142" s="266">
        <v>468</v>
      </c>
      <c r="H142" s="249">
        <v>26.2</v>
      </c>
      <c r="I142" s="266">
        <v>277</v>
      </c>
      <c r="J142" s="249">
        <v>15.5</v>
      </c>
      <c r="K142" s="266">
        <v>282</v>
      </c>
      <c r="L142" s="248">
        <v>15.8</v>
      </c>
      <c r="M142" s="160"/>
    </row>
    <row r="143" spans="1:13" ht="15" thickBot="1">
      <c r="A143" s="187" t="s">
        <v>2</v>
      </c>
      <c r="B143" s="556">
        <v>1320</v>
      </c>
      <c r="C143" s="264">
        <v>370</v>
      </c>
      <c r="D143" s="246">
        <v>28</v>
      </c>
      <c r="E143" s="264">
        <v>48</v>
      </c>
      <c r="F143" s="246">
        <v>3.6</v>
      </c>
      <c r="G143" s="264">
        <v>547</v>
      </c>
      <c r="H143" s="246">
        <v>41.4</v>
      </c>
      <c r="I143" s="264">
        <v>316</v>
      </c>
      <c r="J143" s="246">
        <v>23.9</v>
      </c>
      <c r="K143" s="264">
        <v>39</v>
      </c>
      <c r="L143" s="245">
        <v>3</v>
      </c>
      <c r="M143" s="160"/>
    </row>
    <row r="144" spans="1:13" ht="14.5">
      <c r="A144" s="203" t="s">
        <v>17</v>
      </c>
      <c r="B144" s="559">
        <v>44312</v>
      </c>
      <c r="C144" s="261">
        <v>6901</v>
      </c>
      <c r="D144" s="253">
        <v>15.6</v>
      </c>
      <c r="E144" s="261">
        <v>14441</v>
      </c>
      <c r="F144" s="253">
        <v>32.6</v>
      </c>
      <c r="G144" s="261">
        <v>12381</v>
      </c>
      <c r="H144" s="253">
        <v>27.9</v>
      </c>
      <c r="I144" s="261">
        <v>4697</v>
      </c>
      <c r="J144" s="253">
        <v>10.6</v>
      </c>
      <c r="K144" s="261">
        <v>5891</v>
      </c>
      <c r="L144" s="252">
        <v>13.3</v>
      </c>
      <c r="M144" s="160"/>
    </row>
    <row r="145" spans="1:13" ht="14.5">
      <c r="A145" s="208" t="s">
        <v>19</v>
      </c>
      <c r="B145" s="560">
        <v>11621</v>
      </c>
      <c r="C145" s="262">
        <v>4474</v>
      </c>
      <c r="D145" s="256">
        <v>38.5</v>
      </c>
      <c r="E145" s="262">
        <v>567</v>
      </c>
      <c r="F145" s="256">
        <v>4.9000000000000004</v>
      </c>
      <c r="G145" s="262">
        <v>4216</v>
      </c>
      <c r="H145" s="256">
        <v>36.299999999999997</v>
      </c>
      <c r="I145" s="262">
        <v>1400</v>
      </c>
      <c r="J145" s="256">
        <v>12</v>
      </c>
      <c r="K145" s="262">
        <v>964</v>
      </c>
      <c r="L145" s="255">
        <v>8.3000000000000007</v>
      </c>
      <c r="M145" s="160"/>
    </row>
    <row r="146" spans="1:13" ht="15" thickBot="1">
      <c r="A146" s="213" t="s">
        <v>20</v>
      </c>
      <c r="B146" s="561">
        <v>55933</v>
      </c>
      <c r="C146" s="263">
        <v>11375</v>
      </c>
      <c r="D146" s="259">
        <v>20.3</v>
      </c>
      <c r="E146" s="263">
        <v>15008</v>
      </c>
      <c r="F146" s="259">
        <v>26.8</v>
      </c>
      <c r="G146" s="263">
        <v>16597</v>
      </c>
      <c r="H146" s="259">
        <v>29.7</v>
      </c>
      <c r="I146" s="263">
        <v>6097</v>
      </c>
      <c r="J146" s="259">
        <v>10.9</v>
      </c>
      <c r="K146" s="263">
        <v>6855</v>
      </c>
      <c r="L146" s="258">
        <v>12.3</v>
      </c>
      <c r="M146" s="160"/>
    </row>
    <row r="147" spans="1:13" ht="14.5">
      <c r="A147" s="819" t="s">
        <v>216</v>
      </c>
      <c r="B147" s="819"/>
      <c r="C147" s="819"/>
      <c r="D147" s="819"/>
      <c r="E147" s="819"/>
      <c r="F147" s="819"/>
      <c r="G147" s="819"/>
      <c r="H147" s="819"/>
      <c r="I147" s="819"/>
      <c r="J147" s="819"/>
      <c r="K147" s="819"/>
      <c r="L147" s="819"/>
      <c r="M147" s="160"/>
    </row>
    <row r="148" spans="1:13" ht="14.5">
      <c r="A148" s="819" t="s">
        <v>217</v>
      </c>
      <c r="B148" s="819"/>
      <c r="C148" s="819"/>
      <c r="D148" s="819"/>
      <c r="E148" s="819"/>
      <c r="F148" s="819"/>
      <c r="G148" s="819"/>
      <c r="H148" s="819"/>
      <c r="I148" s="819"/>
      <c r="J148" s="819"/>
      <c r="K148" s="819"/>
      <c r="L148" s="819"/>
      <c r="M148" s="160"/>
    </row>
    <row r="149" spans="1:13" ht="14.5">
      <c r="A149" s="819"/>
      <c r="B149" s="819"/>
      <c r="C149" s="819"/>
      <c r="D149" s="819"/>
      <c r="E149" s="819"/>
      <c r="F149" s="819"/>
      <c r="G149" s="819"/>
      <c r="H149" s="819"/>
      <c r="I149" s="819"/>
      <c r="J149" s="819"/>
      <c r="K149" s="819"/>
      <c r="L149" s="819"/>
      <c r="M149" s="160"/>
    </row>
    <row r="150" spans="1:13" ht="14.5">
      <c r="A150" s="819" t="s">
        <v>218</v>
      </c>
      <c r="B150" s="819"/>
      <c r="C150" s="819"/>
      <c r="D150" s="819"/>
      <c r="E150" s="819"/>
      <c r="F150" s="819"/>
      <c r="G150" s="819"/>
      <c r="H150" s="819"/>
      <c r="I150" s="819"/>
      <c r="J150" s="819"/>
      <c r="K150" s="819"/>
      <c r="L150" s="819"/>
      <c r="M150" s="160"/>
    </row>
    <row r="151" spans="1:13" ht="14.5">
      <c r="A151" s="819"/>
      <c r="B151" s="819"/>
      <c r="C151" s="819"/>
      <c r="D151" s="819"/>
      <c r="E151" s="819"/>
      <c r="F151" s="819"/>
      <c r="G151" s="819"/>
      <c r="H151" s="819"/>
      <c r="I151" s="819"/>
      <c r="J151" s="819"/>
      <c r="K151" s="819"/>
      <c r="L151" s="819"/>
      <c r="M151" s="160"/>
    </row>
    <row r="152" spans="1:13" ht="14.5">
      <c r="A152" s="910" t="s">
        <v>219</v>
      </c>
      <c r="B152" s="904"/>
      <c r="C152" s="904"/>
      <c r="D152" s="904"/>
      <c r="E152" s="904"/>
      <c r="F152" s="904"/>
      <c r="G152" s="904"/>
      <c r="H152" s="904"/>
      <c r="I152" s="904"/>
      <c r="J152" s="904"/>
      <c r="K152" s="904"/>
      <c r="L152" s="904"/>
      <c r="M152" s="160"/>
    </row>
    <row r="153" spans="1:13" ht="14.5">
      <c r="A153" s="904"/>
      <c r="B153" s="904"/>
      <c r="C153" s="904"/>
      <c r="D153" s="904"/>
      <c r="E153" s="904"/>
      <c r="F153" s="904"/>
      <c r="G153" s="904"/>
      <c r="H153" s="904"/>
      <c r="I153" s="904"/>
      <c r="J153" s="904"/>
      <c r="K153" s="904"/>
      <c r="L153" s="904"/>
      <c r="M153" s="160"/>
    </row>
    <row r="154" spans="1:13" ht="14.5">
      <c r="A154" s="819" t="s">
        <v>220</v>
      </c>
      <c r="B154" s="911"/>
      <c r="C154" s="911"/>
      <c r="D154" s="911"/>
      <c r="E154" s="911"/>
      <c r="F154" s="911"/>
      <c r="G154" s="911"/>
      <c r="H154" s="911"/>
      <c r="I154" s="911"/>
      <c r="J154" s="911"/>
      <c r="K154" s="911"/>
      <c r="L154" s="911"/>
      <c r="M154" s="160"/>
    </row>
    <row r="155" spans="1:13" ht="14.5">
      <c r="A155" s="911"/>
      <c r="B155" s="911"/>
      <c r="C155" s="911"/>
      <c r="D155" s="911"/>
      <c r="E155" s="911"/>
      <c r="F155" s="911"/>
      <c r="G155" s="911"/>
      <c r="H155" s="911"/>
      <c r="I155" s="911"/>
      <c r="J155" s="911"/>
      <c r="K155" s="911"/>
      <c r="L155" s="911"/>
      <c r="M155" s="160"/>
    </row>
    <row r="156" spans="1:13" ht="14.5">
      <c r="A156" s="911"/>
      <c r="B156" s="911"/>
      <c r="C156" s="911"/>
      <c r="D156" s="911"/>
      <c r="E156" s="911"/>
      <c r="F156" s="911"/>
      <c r="G156" s="911"/>
      <c r="H156" s="911"/>
      <c r="I156" s="911"/>
      <c r="J156" s="911"/>
      <c r="K156" s="911"/>
      <c r="L156" s="911"/>
      <c r="M156" s="160"/>
    </row>
    <row r="157" spans="1:13" ht="14.5">
      <c r="A157" s="904" t="s">
        <v>43</v>
      </c>
      <c r="B157" s="904"/>
      <c r="C157" s="904"/>
      <c r="D157" s="904"/>
      <c r="E157" s="904"/>
      <c r="F157" s="904"/>
      <c r="G157" s="904"/>
      <c r="H157" s="904"/>
      <c r="I157" s="904"/>
      <c r="J157" s="904"/>
      <c r="K157" s="904"/>
      <c r="L157" s="904"/>
      <c r="M157" s="160"/>
    </row>
    <row r="158" spans="1:13" ht="14.5">
      <c r="A158" s="907" t="s">
        <v>42</v>
      </c>
      <c r="B158" s="907"/>
      <c r="C158" s="907"/>
      <c r="D158" s="907"/>
      <c r="E158" s="907"/>
      <c r="F158" s="907"/>
      <c r="G158" s="907"/>
      <c r="H158" s="907"/>
      <c r="I158" s="907"/>
      <c r="J158" s="907"/>
      <c r="K158" s="907"/>
      <c r="L158" s="907"/>
      <c r="M158" s="160"/>
    </row>
    <row r="159" spans="1:13" ht="14.25" customHeight="1">
      <c r="A159" s="908" t="s">
        <v>309</v>
      </c>
      <c r="B159" s="909"/>
      <c r="C159" s="909"/>
      <c r="D159" s="909"/>
      <c r="E159" s="909"/>
      <c r="F159" s="909"/>
      <c r="G159" s="909"/>
      <c r="H159" s="909"/>
      <c r="I159" s="909"/>
      <c r="J159" s="909"/>
      <c r="K159" s="909"/>
      <c r="L159" s="909"/>
      <c r="M159" s="160"/>
    </row>
    <row r="160" spans="1:13" ht="14.5">
      <c r="A160" s="817"/>
      <c r="B160" s="817"/>
      <c r="C160" s="817"/>
      <c r="D160" s="817"/>
      <c r="E160" s="817"/>
      <c r="F160" s="817"/>
      <c r="G160" s="817"/>
      <c r="H160" s="817"/>
      <c r="I160" s="817"/>
      <c r="J160" s="817"/>
      <c r="K160" s="817"/>
      <c r="L160" s="817"/>
      <c r="M160" s="160"/>
    </row>
    <row r="161" spans="1:13" ht="14.5">
      <c r="A161" s="160"/>
      <c r="B161" s="160"/>
      <c r="C161" s="160"/>
      <c r="D161" s="160"/>
      <c r="E161" s="160"/>
      <c r="F161" s="160"/>
      <c r="G161" s="160"/>
      <c r="H161" s="160"/>
      <c r="I161" s="160"/>
      <c r="J161" s="160"/>
      <c r="K161" s="160"/>
      <c r="L161" s="160"/>
      <c r="M161" s="160"/>
    </row>
  </sheetData>
  <customSheetViews>
    <customSheetView guid="{0995CD4B-3C75-457A-AB77-49903FF8A611}" scale="110">
      <selection activeCell="A2" sqref="A2"/>
      <pageMargins left="0.7" right="0.7" top="0.78740157499999996" bottom="0.78740157499999996" header="0.3" footer="0.3"/>
      <pageSetup paperSize="9" orientation="portrait" horizontalDpi="300" verticalDpi="300" r:id="rId1"/>
    </customSheetView>
  </customSheetViews>
  <mergeCells count="76">
    <mergeCell ref="B127:C127"/>
    <mergeCell ref="A157:L157"/>
    <mergeCell ref="A159:L160"/>
    <mergeCell ref="A147:L147"/>
    <mergeCell ref="A148:L149"/>
    <mergeCell ref="A150:L151"/>
    <mergeCell ref="A152:L153"/>
    <mergeCell ref="A154:L156"/>
    <mergeCell ref="A68:L69"/>
    <mergeCell ref="A77:L77"/>
    <mergeCell ref="A78:L78"/>
    <mergeCell ref="A79:L80"/>
    <mergeCell ref="A70:L71"/>
    <mergeCell ref="A72:L73"/>
    <mergeCell ref="A74:L76"/>
    <mergeCell ref="A122:L122"/>
    <mergeCell ref="C126:D126"/>
    <mergeCell ref="E126:F126"/>
    <mergeCell ref="G126:H126"/>
    <mergeCell ref="I126:J126"/>
    <mergeCell ref="K126:L126"/>
    <mergeCell ref="A124:L124"/>
    <mergeCell ref="A67:L67"/>
    <mergeCell ref="A158:L158"/>
    <mergeCell ref="A44:L44"/>
    <mergeCell ref="A42:L42"/>
    <mergeCell ref="A45:A47"/>
    <mergeCell ref="B45:B46"/>
    <mergeCell ref="C45:L45"/>
    <mergeCell ref="C46:D46"/>
    <mergeCell ref="E46:F46"/>
    <mergeCell ref="G46:H46"/>
    <mergeCell ref="I46:J46"/>
    <mergeCell ref="K46:L46"/>
    <mergeCell ref="B47:C47"/>
    <mergeCell ref="A125:A127"/>
    <mergeCell ref="B125:B126"/>
    <mergeCell ref="C125:L125"/>
    <mergeCell ref="A82:L82"/>
    <mergeCell ref="A84:L84"/>
    <mergeCell ref="A85:A87"/>
    <mergeCell ref="B85:B86"/>
    <mergeCell ref="C85:L85"/>
    <mergeCell ref="C86:D86"/>
    <mergeCell ref="E86:F86"/>
    <mergeCell ref="G86:H86"/>
    <mergeCell ref="I86:J86"/>
    <mergeCell ref="K86:L86"/>
    <mergeCell ref="B87:C87"/>
    <mergeCell ref="A117:L117"/>
    <mergeCell ref="A118:L118"/>
    <mergeCell ref="A119:L120"/>
    <mergeCell ref="A107:L107"/>
    <mergeCell ref="A108:L109"/>
    <mergeCell ref="A110:L111"/>
    <mergeCell ref="A112:L113"/>
    <mergeCell ref="A114:L116"/>
    <mergeCell ref="A1:L1"/>
    <mergeCell ref="A4:L4"/>
    <mergeCell ref="A5:A7"/>
    <mergeCell ref="B5:B6"/>
    <mergeCell ref="C5:L5"/>
    <mergeCell ref="C6:D6"/>
    <mergeCell ref="E6:F6"/>
    <mergeCell ref="G6:H6"/>
    <mergeCell ref="I6:J6"/>
    <mergeCell ref="K6:L6"/>
    <mergeCell ref="B7:C7"/>
    <mergeCell ref="A37:L37"/>
    <mergeCell ref="A38:L38"/>
    <mergeCell ref="A39:L40"/>
    <mergeCell ref="A27:L27"/>
    <mergeCell ref="A28:L29"/>
    <mergeCell ref="A30:L31"/>
    <mergeCell ref="A32:L33"/>
    <mergeCell ref="A34:L36"/>
  </mergeCells>
  <hyperlinks>
    <hyperlink ref="A2" location="Inhalt!A1" display="Zurück zum Inhalt - HF-03"/>
  </hyperlinks>
  <pageMargins left="0.7" right="0.7" top="0.78740157499999996" bottom="0.78740157499999996" header="0.3" footer="0.3"/>
  <pageSetup paperSize="9" orientation="portrait" horizontalDpi="300" verticalDpi="3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zoomScale="80" zoomScaleNormal="80" workbookViewId="0">
      <selection activeCell="A2" sqref="A2"/>
    </sheetView>
  </sheetViews>
  <sheetFormatPr baseColWidth="10" defaultColWidth="10" defaultRowHeight="14"/>
  <cols>
    <col min="1" max="1" width="23.5" style="3" customWidth="1"/>
    <col min="2" max="13" width="11.08203125" style="3" customWidth="1"/>
    <col min="14" max="16384" width="10" style="3"/>
  </cols>
  <sheetData>
    <row r="1" spans="1:13" ht="23.5">
      <c r="A1" s="927">
        <v>2021</v>
      </c>
      <c r="B1" s="927"/>
      <c r="C1" s="927"/>
      <c r="D1" s="927"/>
      <c r="E1" s="927"/>
      <c r="F1" s="927"/>
      <c r="G1" s="927"/>
      <c r="H1" s="927"/>
      <c r="I1" s="927"/>
      <c r="J1" s="927"/>
      <c r="K1" s="927"/>
      <c r="L1" s="927"/>
      <c r="M1" s="927"/>
    </row>
    <row r="2" spans="1:13" ht="14.5" customHeight="1">
      <c r="A2" s="779" t="s">
        <v>109</v>
      </c>
      <c r="B2" s="712"/>
      <c r="C2" s="730"/>
      <c r="D2" s="712"/>
      <c r="E2" s="730"/>
      <c r="F2" s="712"/>
      <c r="G2" s="712"/>
      <c r="H2" s="730"/>
      <c r="I2" s="712"/>
      <c r="J2" s="730"/>
      <c r="K2" s="712"/>
      <c r="L2" s="712"/>
      <c r="M2" s="712"/>
    </row>
    <row r="3" spans="1:13" ht="14.5" customHeight="1">
      <c r="A3" s="729"/>
      <c r="B3" s="731"/>
      <c r="C3" s="732"/>
      <c r="D3" s="731"/>
      <c r="E3" s="732"/>
      <c r="F3" s="731"/>
      <c r="G3" s="731"/>
      <c r="H3" s="732"/>
      <c r="I3" s="731"/>
      <c r="J3" s="732"/>
      <c r="K3" s="731"/>
      <c r="L3" s="731"/>
      <c r="M3" s="731"/>
    </row>
    <row r="4" spans="1:13" ht="29.25" customHeight="1">
      <c r="A4" s="920" t="s">
        <v>298</v>
      </c>
      <c r="B4" s="920"/>
      <c r="C4" s="920"/>
      <c r="D4" s="920"/>
      <c r="E4" s="920"/>
      <c r="F4" s="920"/>
      <c r="G4" s="920"/>
      <c r="H4" s="920"/>
      <c r="I4" s="920"/>
      <c r="J4" s="920"/>
      <c r="K4" s="920"/>
      <c r="L4" s="920"/>
      <c r="M4" s="920"/>
    </row>
    <row r="5" spans="1:13" ht="15" customHeight="1">
      <c r="A5" s="805" t="s">
        <v>21</v>
      </c>
      <c r="B5" s="916" t="s">
        <v>69</v>
      </c>
      <c r="C5" s="917"/>
      <c r="D5" s="917"/>
      <c r="E5" s="917"/>
      <c r="F5" s="917"/>
      <c r="G5" s="917"/>
      <c r="H5" s="917"/>
      <c r="I5" s="917"/>
      <c r="J5" s="917"/>
      <c r="K5" s="917"/>
      <c r="L5" s="917"/>
      <c r="M5" s="918"/>
    </row>
    <row r="6" spans="1:13" ht="14.65" customHeight="1">
      <c r="A6" s="805"/>
      <c r="B6" s="916" t="s">
        <v>22</v>
      </c>
      <c r="C6" s="917"/>
      <c r="D6" s="917"/>
      <c r="E6" s="919"/>
      <c r="F6" s="916" t="s">
        <v>70</v>
      </c>
      <c r="G6" s="917"/>
      <c r="H6" s="917"/>
      <c r="I6" s="919"/>
      <c r="J6" s="916" t="s">
        <v>71</v>
      </c>
      <c r="K6" s="917"/>
      <c r="L6" s="917"/>
      <c r="M6" s="918"/>
    </row>
    <row r="7" spans="1:13" ht="14.5">
      <c r="A7" s="805"/>
      <c r="B7" s="928" t="s">
        <v>22</v>
      </c>
      <c r="C7" s="913" t="s">
        <v>23</v>
      </c>
      <c r="D7" s="914"/>
      <c r="E7" s="915"/>
      <c r="F7" s="928" t="s">
        <v>22</v>
      </c>
      <c r="G7" s="913" t="s">
        <v>23</v>
      </c>
      <c r="H7" s="914"/>
      <c r="I7" s="915"/>
      <c r="J7" s="928" t="s">
        <v>22</v>
      </c>
      <c r="K7" s="914" t="s">
        <v>23</v>
      </c>
      <c r="L7" s="914"/>
      <c r="M7" s="929"/>
    </row>
    <row r="8" spans="1:13" ht="60" customHeight="1">
      <c r="A8" s="805"/>
      <c r="B8" s="928"/>
      <c r="C8" s="727" t="s">
        <v>72</v>
      </c>
      <c r="D8" s="727" t="s">
        <v>73</v>
      </c>
      <c r="E8" s="728" t="s">
        <v>74</v>
      </c>
      <c r="F8" s="928"/>
      <c r="G8" s="727" t="s">
        <v>72</v>
      </c>
      <c r="H8" s="727" t="s">
        <v>73</v>
      </c>
      <c r="I8" s="728" t="s">
        <v>74</v>
      </c>
      <c r="J8" s="928"/>
      <c r="K8" s="727" t="s">
        <v>72</v>
      </c>
      <c r="L8" s="727" t="s">
        <v>73</v>
      </c>
      <c r="M8" s="727" t="s">
        <v>74</v>
      </c>
    </row>
    <row r="9" spans="1:13" ht="15" thickBot="1">
      <c r="A9" s="806"/>
      <c r="B9" s="746" t="s">
        <v>0</v>
      </c>
      <c r="C9" s="921" t="s">
        <v>91</v>
      </c>
      <c r="D9" s="922"/>
      <c r="E9" s="923"/>
      <c r="F9" s="746" t="s">
        <v>0</v>
      </c>
      <c r="G9" s="921" t="s">
        <v>91</v>
      </c>
      <c r="H9" s="922"/>
      <c r="I9" s="923"/>
      <c r="J9" s="746" t="s">
        <v>0</v>
      </c>
      <c r="K9" s="921" t="s">
        <v>91</v>
      </c>
      <c r="L9" s="922"/>
      <c r="M9" s="922"/>
    </row>
    <row r="10" spans="1:13">
      <c r="A10" s="171" t="s">
        <v>16</v>
      </c>
      <c r="B10" s="401">
        <v>55176</v>
      </c>
      <c r="C10" s="172">
        <v>3278.7059380922301</v>
      </c>
      <c r="D10" s="733">
        <v>3608.3710289236606</v>
      </c>
      <c r="E10" s="734">
        <v>4096.5881934566141</v>
      </c>
      <c r="F10" s="401">
        <v>5851</v>
      </c>
      <c r="G10" s="733">
        <v>3303.7284768211921</v>
      </c>
      <c r="H10" s="172">
        <v>3654.2564766839378</v>
      </c>
      <c r="I10" s="734">
        <v>4254.363636363636</v>
      </c>
      <c r="J10" s="401">
        <v>49325</v>
      </c>
      <c r="K10" s="172">
        <v>3275.8261636107195</v>
      </c>
      <c r="L10" s="172">
        <v>3603.748956158664</v>
      </c>
      <c r="M10" s="172">
        <v>4075.9296235679212</v>
      </c>
    </row>
    <row r="11" spans="1:13">
      <c r="A11" s="169" t="s">
        <v>15</v>
      </c>
      <c r="B11" s="392">
        <v>52312</v>
      </c>
      <c r="C11" s="170">
        <v>3040.1437448218726</v>
      </c>
      <c r="D11" s="735">
        <v>3500.5715819613456</v>
      </c>
      <c r="E11" s="736">
        <v>4088.7179675994107</v>
      </c>
      <c r="F11" s="392">
        <v>5666</v>
      </c>
      <c r="G11" s="735">
        <v>3130.0045045045044</v>
      </c>
      <c r="H11" s="170">
        <v>3665.4350649350649</v>
      </c>
      <c r="I11" s="736">
        <v>4459.2209302325582</v>
      </c>
      <c r="J11" s="392">
        <v>46646</v>
      </c>
      <c r="K11" s="735">
        <v>3032.4114963503648</v>
      </c>
      <c r="L11" s="170">
        <v>3484.8208092485547</v>
      </c>
      <c r="M11" s="170">
        <v>4045.1529745042494</v>
      </c>
    </row>
    <row r="12" spans="1:13">
      <c r="A12" s="171" t="s">
        <v>18</v>
      </c>
      <c r="B12" s="402">
        <v>23823</v>
      </c>
      <c r="C12" s="172">
        <v>3059.4749999999999</v>
      </c>
      <c r="D12" s="733">
        <v>3570.8423566878982</v>
      </c>
      <c r="E12" s="734">
        <v>4164.3771186440681</v>
      </c>
      <c r="F12" s="402">
        <v>4476</v>
      </c>
      <c r="G12" s="733">
        <v>3056.3823529411766</v>
      </c>
      <c r="H12" s="733">
        <v>3533.3828828828828</v>
      </c>
      <c r="I12" s="734">
        <v>3936.5294117647059</v>
      </c>
      <c r="J12" s="402">
        <v>19347</v>
      </c>
      <c r="K12" s="733">
        <v>3060.2675879396984</v>
      </c>
      <c r="L12" s="733">
        <v>3581.0093555093554</v>
      </c>
      <c r="M12" s="172">
        <v>4226.451086956522</v>
      </c>
    </row>
    <row r="13" spans="1:13">
      <c r="A13" s="169" t="s">
        <v>14</v>
      </c>
      <c r="B13" s="392">
        <v>7381</v>
      </c>
      <c r="C13" s="170">
        <v>2901.5761589403974</v>
      </c>
      <c r="D13" s="735">
        <v>3348.8072916666665</v>
      </c>
      <c r="E13" s="736">
        <v>3958.6521739130435</v>
      </c>
      <c r="F13" s="392">
        <v>1692</v>
      </c>
      <c r="G13" s="735">
        <v>2846.6538461538462</v>
      </c>
      <c r="H13" s="170">
        <v>3292.563492063492</v>
      </c>
      <c r="I13" s="736">
        <v>3826.4259259259261</v>
      </c>
      <c r="J13" s="392">
        <v>5689</v>
      </c>
      <c r="K13" s="735">
        <v>2919.5732758620688</v>
      </c>
      <c r="L13" s="170">
        <v>3377.4396551724139</v>
      </c>
      <c r="M13" s="170">
        <v>4000.3529411764707</v>
      </c>
    </row>
    <row r="14" spans="1:13">
      <c r="A14" s="171" t="s">
        <v>13</v>
      </c>
      <c r="B14" s="402">
        <v>2774</v>
      </c>
      <c r="C14" s="172">
        <v>3082.2796610169494</v>
      </c>
      <c r="D14" s="733">
        <v>3533.9951456310678</v>
      </c>
      <c r="E14" s="734">
        <v>4039.086956521739</v>
      </c>
      <c r="F14" s="402">
        <v>564</v>
      </c>
      <c r="G14" s="733">
        <v>3141.409090909091</v>
      </c>
      <c r="H14" s="733">
        <v>3627.4230769230771</v>
      </c>
      <c r="I14" s="734">
        <v>4180.5</v>
      </c>
      <c r="J14" s="402">
        <v>2210</v>
      </c>
      <c r="K14" s="733">
        <v>3067.3478260869565</v>
      </c>
      <c r="L14" s="733">
        <v>3511.4756097560976</v>
      </c>
      <c r="M14" s="172">
        <v>3996.125</v>
      </c>
    </row>
    <row r="15" spans="1:13">
      <c r="A15" s="169" t="s">
        <v>12</v>
      </c>
      <c r="B15" s="392">
        <v>9262</v>
      </c>
      <c r="C15" s="170">
        <v>3020.0812807881775</v>
      </c>
      <c r="D15" s="735">
        <v>3437.6084337349398</v>
      </c>
      <c r="E15" s="736">
        <v>4018.7971014492755</v>
      </c>
      <c r="F15" s="392">
        <v>1810</v>
      </c>
      <c r="G15" s="735">
        <v>3119.25</v>
      </c>
      <c r="H15" s="170">
        <v>3546.9285714285716</v>
      </c>
      <c r="I15" s="736">
        <v>4071.8541666666665</v>
      </c>
      <c r="J15" s="392">
        <v>7452</v>
      </c>
      <c r="K15" s="735">
        <v>2987.0671641791046</v>
      </c>
      <c r="L15" s="170">
        <v>3421.132530120482</v>
      </c>
      <c r="M15" s="170">
        <v>3996.1521739130435</v>
      </c>
    </row>
    <row r="16" spans="1:13">
      <c r="A16" s="171" t="s">
        <v>11</v>
      </c>
      <c r="B16" s="402">
        <v>26580</v>
      </c>
      <c r="C16" s="172">
        <v>3260.3440545808967</v>
      </c>
      <c r="D16" s="733">
        <v>3659.5384615384614</v>
      </c>
      <c r="E16" s="734">
        <v>4278.7366071428569</v>
      </c>
      <c r="F16" s="402">
        <v>4163</v>
      </c>
      <c r="G16" s="733">
        <v>3361.9825581395348</v>
      </c>
      <c r="H16" s="172">
        <v>3733.8928571428573</v>
      </c>
      <c r="I16" s="734">
        <v>4365.9661016949149</v>
      </c>
      <c r="J16" s="402">
        <v>22417</v>
      </c>
      <c r="K16" s="733">
        <v>3239.6666666666665</v>
      </c>
      <c r="L16" s="172">
        <v>3643.7560137457044</v>
      </c>
      <c r="M16" s="172">
        <v>4263.6944444444443</v>
      </c>
    </row>
    <row r="17" spans="1:13">
      <c r="A17" s="169" t="s">
        <v>10</v>
      </c>
      <c r="B17" s="392">
        <v>5310</v>
      </c>
      <c r="C17" s="170">
        <v>2780.4568965517242</v>
      </c>
      <c r="D17" s="735">
        <v>3207.5270270270271</v>
      </c>
      <c r="E17" s="736">
        <v>3695.0488721804513</v>
      </c>
      <c r="F17" s="392">
        <v>940</v>
      </c>
      <c r="G17" s="735">
        <v>2826.8157894736842</v>
      </c>
      <c r="H17" s="170">
        <v>3190.7439024390242</v>
      </c>
      <c r="I17" s="736">
        <v>3652.2857142857142</v>
      </c>
      <c r="J17" s="392">
        <v>4370</v>
      </c>
      <c r="K17" s="735">
        <v>2771.0729166666665</v>
      </c>
      <c r="L17" s="170">
        <v>3211.8333333333335</v>
      </c>
      <c r="M17" s="170">
        <v>3707.0789473684213</v>
      </c>
    </row>
    <row r="18" spans="1:13">
      <c r="A18" s="171" t="s">
        <v>9</v>
      </c>
      <c r="B18" s="402">
        <v>23665</v>
      </c>
      <c r="C18" s="172">
        <v>3131.7165775401068</v>
      </c>
      <c r="D18" s="733">
        <v>3520.7309985096872</v>
      </c>
      <c r="E18" s="734">
        <v>4143.3191489361698</v>
      </c>
      <c r="F18" s="402">
        <v>4197</v>
      </c>
      <c r="G18" s="733">
        <v>3176.9784946236559</v>
      </c>
      <c r="H18" s="172">
        <v>3664.3636363636365</v>
      </c>
      <c r="I18" s="734">
        <v>4452.7435897435898</v>
      </c>
      <c r="J18" s="402">
        <v>19468</v>
      </c>
      <c r="K18" s="733">
        <v>3123.4166666666665</v>
      </c>
      <c r="L18" s="172">
        <v>3498.0301204819275</v>
      </c>
      <c r="M18" s="172">
        <v>4075.3888888888887</v>
      </c>
    </row>
    <row r="19" spans="1:13">
      <c r="A19" s="169" t="s">
        <v>8</v>
      </c>
      <c r="B19" s="392">
        <v>90625</v>
      </c>
      <c r="C19" s="170">
        <v>3169.9137168141592</v>
      </c>
      <c r="D19" s="735">
        <v>3559.6303729006545</v>
      </c>
      <c r="E19" s="736">
        <v>4137.7621391076118</v>
      </c>
      <c r="F19" s="392">
        <v>12203</v>
      </c>
      <c r="G19" s="735">
        <v>3252.2997382198951</v>
      </c>
      <c r="H19" s="170">
        <v>3659.6560509554142</v>
      </c>
      <c r="I19" s="736">
        <v>4420.9629629629626</v>
      </c>
      <c r="J19" s="392">
        <v>78422</v>
      </c>
      <c r="K19" s="735">
        <v>3158.3125</v>
      </c>
      <c r="L19" s="170">
        <v>3548.0887474882788</v>
      </c>
      <c r="M19" s="170">
        <v>4104.9324925816027</v>
      </c>
    </row>
    <row r="20" spans="1:13">
      <c r="A20" s="171" t="s">
        <v>7</v>
      </c>
      <c r="B20" s="402">
        <v>19139</v>
      </c>
      <c r="C20" s="172">
        <v>3348.0030266343824</v>
      </c>
      <c r="D20" s="733">
        <v>3668.3527980535282</v>
      </c>
      <c r="E20" s="734">
        <v>4238.8196721311479</v>
      </c>
      <c r="F20" s="402">
        <v>2573</v>
      </c>
      <c r="G20" s="733">
        <v>3384.3855421686749</v>
      </c>
      <c r="H20" s="172">
        <v>3765.2727272727275</v>
      </c>
      <c r="I20" s="734">
        <v>4450.1710526315792</v>
      </c>
      <c r="J20" s="402">
        <v>16566</v>
      </c>
      <c r="K20" s="733">
        <v>3343.7291666666665</v>
      </c>
      <c r="L20" s="172">
        <v>3658.9573748308526</v>
      </c>
      <c r="M20" s="172">
        <v>4216.3488063660479</v>
      </c>
    </row>
    <row r="21" spans="1:13">
      <c r="A21" s="169" t="s">
        <v>6</v>
      </c>
      <c r="B21" s="392">
        <v>5354</v>
      </c>
      <c r="C21" s="170">
        <v>3236.3455882352941</v>
      </c>
      <c r="D21" s="735">
        <v>3581.659420289855</v>
      </c>
      <c r="E21" s="736">
        <v>4086.7359550561796</v>
      </c>
      <c r="F21" s="392">
        <v>708</v>
      </c>
      <c r="G21" s="735">
        <v>3417.7413793103447</v>
      </c>
      <c r="H21" s="170">
        <v>3815.5</v>
      </c>
      <c r="I21" s="736">
        <v>4445.954545454545</v>
      </c>
      <c r="J21" s="392">
        <v>4646</v>
      </c>
      <c r="K21" s="735">
        <v>3216.2786885245901</v>
      </c>
      <c r="L21" s="170">
        <v>3566.5066006600659</v>
      </c>
      <c r="M21" s="170">
        <v>4028.5769230769229</v>
      </c>
    </row>
    <row r="22" spans="1:13">
      <c r="A22" s="171" t="s">
        <v>5</v>
      </c>
      <c r="B22" s="402">
        <v>9303</v>
      </c>
      <c r="C22" s="172">
        <v>2997.0073529411766</v>
      </c>
      <c r="D22" s="733">
        <v>3496.0818965517242</v>
      </c>
      <c r="E22" s="734">
        <v>4147.25</v>
      </c>
      <c r="F22" s="402">
        <v>1716</v>
      </c>
      <c r="G22" s="733">
        <v>2884.7857142857142</v>
      </c>
      <c r="H22" s="733">
        <v>3362.6951219512193</v>
      </c>
      <c r="I22" s="734">
        <v>4010.9166666666665</v>
      </c>
      <c r="J22" s="402">
        <v>7587</v>
      </c>
      <c r="K22" s="733">
        <v>3021.7101063829787</v>
      </c>
      <c r="L22" s="733">
        <v>3528.896739130435</v>
      </c>
      <c r="M22" s="172">
        <v>4169.0283687943265</v>
      </c>
    </row>
    <row r="23" spans="1:13">
      <c r="A23" s="169" t="s">
        <v>4</v>
      </c>
      <c r="B23" s="392">
        <v>6217</v>
      </c>
      <c r="C23" s="170">
        <v>2913.5555555555557</v>
      </c>
      <c r="D23" s="735">
        <v>3352.1768292682927</v>
      </c>
      <c r="E23" s="736">
        <v>3978.8088235294117</v>
      </c>
      <c r="F23" s="392">
        <v>1156</v>
      </c>
      <c r="G23" s="735">
        <v>2829.0714285714284</v>
      </c>
      <c r="H23" s="170">
        <v>3272.375</v>
      </c>
      <c r="I23" s="736">
        <v>3806.5</v>
      </c>
      <c r="J23" s="392">
        <v>5061</v>
      </c>
      <c r="K23" s="735">
        <v>2932.8863636363635</v>
      </c>
      <c r="L23" s="170">
        <v>3372.6153846153848</v>
      </c>
      <c r="M23" s="170">
        <v>4018.8467741935483</v>
      </c>
    </row>
    <row r="24" spans="1:13">
      <c r="A24" s="171" t="s">
        <v>3</v>
      </c>
      <c r="B24" s="402">
        <v>11706</v>
      </c>
      <c r="C24" s="172">
        <v>3001.644366197183</v>
      </c>
      <c r="D24" s="733">
        <v>3442.5977011494251</v>
      </c>
      <c r="E24" s="734">
        <v>3947.6064814814813</v>
      </c>
      <c r="F24" s="402">
        <v>2981</v>
      </c>
      <c r="G24" s="733">
        <v>3042.7697368421054</v>
      </c>
      <c r="H24" s="172">
        <v>3498.9939759036142</v>
      </c>
      <c r="I24" s="734">
        <v>4082.7674418604652</v>
      </c>
      <c r="J24" s="402">
        <v>8725</v>
      </c>
      <c r="K24" s="733">
        <v>2985.7678571428573</v>
      </c>
      <c r="L24" s="172">
        <v>3425.6831501831502</v>
      </c>
      <c r="M24" s="172">
        <v>3908.5357142857142</v>
      </c>
    </row>
    <row r="25" spans="1:13" ht="14.5" thickBot="1">
      <c r="A25" s="169" t="s">
        <v>2</v>
      </c>
      <c r="B25" s="392">
        <v>6743</v>
      </c>
      <c r="C25" s="170">
        <v>2943.5714285714284</v>
      </c>
      <c r="D25" s="735">
        <v>3390.6785714285716</v>
      </c>
      <c r="E25" s="736">
        <v>3915.127659574468</v>
      </c>
      <c r="F25" s="392">
        <v>1063</v>
      </c>
      <c r="G25" s="735">
        <v>2916.75</v>
      </c>
      <c r="H25" s="735">
        <v>3328.625</v>
      </c>
      <c r="I25" s="736">
        <v>3841.90625</v>
      </c>
      <c r="J25" s="392">
        <v>5680</v>
      </c>
      <c r="K25" s="735">
        <v>2949.1206896551726</v>
      </c>
      <c r="L25" s="735">
        <v>3400.5</v>
      </c>
      <c r="M25" s="170">
        <v>3925.7066115702478</v>
      </c>
    </row>
    <row r="26" spans="1:13" ht="14.5" thickBot="1">
      <c r="A26" s="737" t="s">
        <v>20</v>
      </c>
      <c r="B26" s="236">
        <v>355370</v>
      </c>
      <c r="C26" s="752">
        <v>3128.8058459726108</v>
      </c>
      <c r="D26" s="738">
        <v>3551.4758404264467</v>
      </c>
      <c r="E26" s="237">
        <v>4119.408167177914</v>
      </c>
      <c r="F26" s="750">
        <v>51759</v>
      </c>
      <c r="G26" s="749">
        <v>3151.008996212121</v>
      </c>
      <c r="H26" s="738">
        <v>3602.2590618336885</v>
      </c>
      <c r="I26" s="739">
        <v>4249.375</v>
      </c>
      <c r="J26" s="738">
        <v>303611</v>
      </c>
      <c r="K26" s="753">
        <v>3125.0152533609098</v>
      </c>
      <c r="L26" s="238">
        <v>3543.510938115885</v>
      </c>
      <c r="M26" s="740">
        <v>4097.9003735990036</v>
      </c>
    </row>
    <row r="27" spans="1:13" ht="15" customHeight="1">
      <c r="A27" s="924" t="s">
        <v>301</v>
      </c>
      <c r="B27" s="924"/>
      <c r="C27" s="924"/>
      <c r="D27" s="924"/>
      <c r="E27" s="924"/>
      <c r="F27" s="924"/>
      <c r="G27" s="924"/>
      <c r="H27" s="924"/>
      <c r="I27" s="924"/>
      <c r="J27" s="924"/>
      <c r="K27" s="924"/>
      <c r="L27" s="924"/>
      <c r="M27" s="924"/>
    </row>
    <row r="28" spans="1:13" ht="15" customHeight="1">
      <c r="A28" s="925" t="s">
        <v>291</v>
      </c>
      <c r="B28" s="925"/>
      <c r="C28" s="925"/>
      <c r="D28" s="925"/>
      <c r="E28" s="925"/>
      <c r="F28" s="925"/>
      <c r="G28" s="925"/>
      <c r="H28" s="925"/>
      <c r="I28" s="925"/>
      <c r="J28" s="925"/>
      <c r="K28" s="925"/>
      <c r="L28" s="925"/>
      <c r="M28" s="925"/>
    </row>
    <row r="29" spans="1:13" ht="15" customHeight="1">
      <c r="A29" s="926" t="s">
        <v>76</v>
      </c>
      <c r="B29" s="926"/>
      <c r="C29" s="926"/>
      <c r="D29" s="926"/>
      <c r="E29" s="926"/>
      <c r="F29" s="926"/>
      <c r="G29" s="926"/>
      <c r="H29" s="926"/>
      <c r="I29" s="926"/>
      <c r="J29" s="926"/>
      <c r="K29" s="926"/>
      <c r="L29" s="926"/>
      <c r="M29" s="926"/>
    </row>
    <row r="31" spans="1:13" ht="23.5">
      <c r="A31" s="927">
        <v>2020</v>
      </c>
      <c r="B31" s="927"/>
      <c r="C31" s="927"/>
      <c r="D31" s="927"/>
      <c r="E31" s="927"/>
      <c r="F31" s="927"/>
      <c r="G31" s="927"/>
      <c r="H31" s="927"/>
      <c r="I31" s="927"/>
      <c r="J31" s="927"/>
      <c r="K31" s="927"/>
      <c r="L31" s="927"/>
      <c r="M31" s="927"/>
    </row>
    <row r="32" spans="1:13">
      <c r="A32" s="741"/>
      <c r="C32" s="742"/>
      <c r="E32" s="742"/>
      <c r="H32" s="742"/>
      <c r="J32" s="742"/>
    </row>
    <row r="33" spans="1:13" ht="29.25" customHeight="1">
      <c r="A33" s="920" t="s">
        <v>299</v>
      </c>
      <c r="B33" s="920"/>
      <c r="C33" s="920"/>
      <c r="D33" s="920"/>
      <c r="E33" s="920"/>
      <c r="F33" s="920"/>
      <c r="G33" s="920"/>
      <c r="H33" s="920"/>
      <c r="I33" s="920"/>
      <c r="J33" s="920"/>
      <c r="K33" s="920"/>
      <c r="L33" s="920"/>
      <c r="M33" s="920"/>
    </row>
    <row r="34" spans="1:13" ht="14.65" customHeight="1">
      <c r="A34" s="805" t="s">
        <v>21</v>
      </c>
      <c r="B34" s="916" t="s">
        <v>69</v>
      </c>
      <c r="C34" s="917"/>
      <c r="D34" s="917"/>
      <c r="E34" s="917"/>
      <c r="F34" s="917"/>
      <c r="G34" s="917"/>
      <c r="H34" s="917"/>
      <c r="I34" s="917"/>
      <c r="J34" s="917"/>
      <c r="K34" s="917"/>
      <c r="L34" s="917"/>
      <c r="M34" s="918"/>
    </row>
    <row r="35" spans="1:13" ht="14.5">
      <c r="A35" s="805"/>
      <c r="B35" s="916" t="s">
        <v>22</v>
      </c>
      <c r="C35" s="917"/>
      <c r="D35" s="917"/>
      <c r="E35" s="919"/>
      <c r="F35" s="916" t="s">
        <v>70</v>
      </c>
      <c r="G35" s="917"/>
      <c r="H35" s="917"/>
      <c r="I35" s="919"/>
      <c r="J35" s="916" t="s">
        <v>71</v>
      </c>
      <c r="K35" s="917"/>
      <c r="L35" s="917"/>
      <c r="M35" s="918"/>
    </row>
    <row r="36" spans="1:13" ht="14.5">
      <c r="A36" s="805"/>
      <c r="B36" s="928" t="s">
        <v>22</v>
      </c>
      <c r="C36" s="913" t="s">
        <v>23</v>
      </c>
      <c r="D36" s="914"/>
      <c r="E36" s="915"/>
      <c r="F36" s="928" t="s">
        <v>22</v>
      </c>
      <c r="G36" s="913" t="s">
        <v>23</v>
      </c>
      <c r="H36" s="914"/>
      <c r="I36" s="915"/>
      <c r="J36" s="928" t="s">
        <v>22</v>
      </c>
      <c r="K36" s="914" t="s">
        <v>23</v>
      </c>
      <c r="L36" s="914"/>
      <c r="M36" s="929"/>
    </row>
    <row r="37" spans="1:13" ht="60" customHeight="1">
      <c r="A37" s="805"/>
      <c r="B37" s="928"/>
      <c r="C37" s="727" t="s">
        <v>72</v>
      </c>
      <c r="D37" s="727" t="s">
        <v>73</v>
      </c>
      <c r="E37" s="728" t="s">
        <v>74</v>
      </c>
      <c r="F37" s="928"/>
      <c r="G37" s="727" t="s">
        <v>72</v>
      </c>
      <c r="H37" s="727" t="s">
        <v>73</v>
      </c>
      <c r="I37" s="728" t="s">
        <v>74</v>
      </c>
      <c r="J37" s="928"/>
      <c r="K37" s="727" t="s">
        <v>72</v>
      </c>
      <c r="L37" s="727" t="s">
        <v>73</v>
      </c>
      <c r="M37" s="727" t="s">
        <v>74</v>
      </c>
    </row>
    <row r="38" spans="1:13" ht="14.25" customHeight="1" thickBot="1">
      <c r="A38" s="806"/>
      <c r="B38" s="746" t="s">
        <v>0</v>
      </c>
      <c r="C38" s="921" t="s">
        <v>91</v>
      </c>
      <c r="D38" s="922"/>
      <c r="E38" s="923"/>
      <c r="F38" s="746" t="s">
        <v>0</v>
      </c>
      <c r="G38" s="921" t="s">
        <v>91</v>
      </c>
      <c r="H38" s="922"/>
      <c r="I38" s="923"/>
      <c r="J38" s="746" t="s">
        <v>0</v>
      </c>
      <c r="K38" s="921" t="s">
        <v>91</v>
      </c>
      <c r="L38" s="922"/>
      <c r="M38" s="922"/>
    </row>
    <row r="39" spans="1:13">
      <c r="A39" s="171" t="s">
        <v>16</v>
      </c>
      <c r="B39" s="401">
        <v>54226</v>
      </c>
      <c r="C39" s="172">
        <v>3223.1334951456311</v>
      </c>
      <c r="D39" s="733">
        <v>3543.6398416886545</v>
      </c>
      <c r="E39" s="734">
        <v>4033.9594222833562</v>
      </c>
      <c r="F39" s="401">
        <v>5513</v>
      </c>
      <c r="G39" s="733">
        <v>3234.9279661016949</v>
      </c>
      <c r="H39" s="172">
        <v>3571.5858585858587</v>
      </c>
      <c r="I39" s="734">
        <v>4221.6309523809523</v>
      </c>
      <c r="J39" s="401">
        <v>48713</v>
      </c>
      <c r="K39" s="733">
        <v>3221.888640429338</v>
      </c>
      <c r="L39" s="172">
        <v>3540.3791985857397</v>
      </c>
      <c r="M39" s="172">
        <v>4016.2983508245875</v>
      </c>
    </row>
    <row r="40" spans="1:13">
      <c r="A40" s="169" t="s">
        <v>15</v>
      </c>
      <c r="B40" s="392">
        <v>51754</v>
      </c>
      <c r="C40" s="170">
        <v>2956.0841121495328</v>
      </c>
      <c r="D40" s="735">
        <v>3413.0356125356125</v>
      </c>
      <c r="E40" s="736">
        <v>3997.025787965616</v>
      </c>
      <c r="F40" s="392">
        <v>5463</v>
      </c>
      <c r="G40" s="735">
        <v>3030.9846938775509</v>
      </c>
      <c r="H40" s="170">
        <v>3582.7265625</v>
      </c>
      <c r="I40" s="736">
        <v>4396.2589285714284</v>
      </c>
      <c r="J40" s="392">
        <v>46291</v>
      </c>
      <c r="K40" s="735">
        <v>2949.7819148936169</v>
      </c>
      <c r="L40" s="170">
        <v>3397.6740273396426</v>
      </c>
      <c r="M40" s="170">
        <v>3952.7082658022691</v>
      </c>
    </row>
    <row r="41" spans="1:13">
      <c r="A41" s="171" t="s">
        <v>18</v>
      </c>
      <c r="B41" s="402">
        <v>23979</v>
      </c>
      <c r="C41" s="172">
        <v>2955.3249551166964</v>
      </c>
      <c r="D41" s="733">
        <v>3456.2898259705489</v>
      </c>
      <c r="E41" s="734">
        <v>4049.818181818182</v>
      </c>
      <c r="F41" s="402">
        <v>4373</v>
      </c>
      <c r="G41" s="733">
        <v>2913</v>
      </c>
      <c r="H41" s="733">
        <v>3387.1541353383459</v>
      </c>
      <c r="I41" s="734">
        <v>3779.40625</v>
      </c>
      <c r="J41" s="402">
        <v>19606</v>
      </c>
      <c r="K41" s="733">
        <v>2963.6838074398252</v>
      </c>
      <c r="L41" s="733">
        <v>3470.5173310225305</v>
      </c>
      <c r="M41" s="172">
        <v>4075.5</v>
      </c>
    </row>
    <row r="42" spans="1:13">
      <c r="A42" s="169" t="s">
        <v>14</v>
      </c>
      <c r="B42" s="392">
        <v>7337</v>
      </c>
      <c r="C42" s="170">
        <v>2777.4489247311826</v>
      </c>
      <c r="D42" s="735">
        <v>3242.4181034482758</v>
      </c>
      <c r="E42" s="736">
        <v>3866.0133928571427</v>
      </c>
      <c r="F42" s="392">
        <v>1662</v>
      </c>
      <c r="G42" s="735">
        <v>2706.4210526315787</v>
      </c>
      <c r="H42" s="170">
        <v>3137.2346938775509</v>
      </c>
      <c r="I42" s="736">
        <v>3651.3333333333335</v>
      </c>
      <c r="J42" s="392">
        <v>5675</v>
      </c>
      <c r="K42" s="735">
        <v>2802.2592592592591</v>
      </c>
      <c r="L42" s="170">
        <v>3281.8025210084033</v>
      </c>
      <c r="M42" s="170">
        <v>3934.7391304347825</v>
      </c>
    </row>
    <row r="43" spans="1:13">
      <c r="A43" s="171" t="s">
        <v>13</v>
      </c>
      <c r="B43" s="402">
        <v>2739</v>
      </c>
      <c r="C43" s="172">
        <v>3022.1796875</v>
      </c>
      <c r="D43" s="733">
        <v>3452.0060240963853</v>
      </c>
      <c r="E43" s="734">
        <v>3928.5092592592591</v>
      </c>
      <c r="F43" s="402">
        <v>536</v>
      </c>
      <c r="G43" s="733">
        <v>3021.3333333333335</v>
      </c>
      <c r="H43" s="733">
        <v>3527.6428571428573</v>
      </c>
      <c r="I43" s="734">
        <v>4156.0555555555557</v>
      </c>
      <c r="J43" s="402">
        <v>2203</v>
      </c>
      <c r="K43" s="733">
        <v>3022.375</v>
      </c>
      <c r="L43" s="733">
        <v>3438.2314814814813</v>
      </c>
      <c r="M43" s="172">
        <v>3894.0810810810813</v>
      </c>
    </row>
    <row r="44" spans="1:13">
      <c r="A44" s="169" t="s">
        <v>12</v>
      </c>
      <c r="B44" s="392">
        <v>9097</v>
      </c>
      <c r="C44" s="170">
        <v>2964.8134715025908</v>
      </c>
      <c r="D44" s="735">
        <v>3382.0355329949239</v>
      </c>
      <c r="E44" s="736">
        <v>3971.6482558139537</v>
      </c>
      <c r="F44" s="392">
        <v>1763</v>
      </c>
      <c r="G44" s="735">
        <v>3029.7410714285716</v>
      </c>
      <c r="H44" s="170">
        <v>3443.9523809523807</v>
      </c>
      <c r="I44" s="736">
        <v>3995.5657894736842</v>
      </c>
      <c r="J44" s="392">
        <v>7334</v>
      </c>
      <c r="K44" s="735">
        <v>2946.1730769230771</v>
      </c>
      <c r="L44" s="170">
        <v>3371.7025316455697</v>
      </c>
      <c r="M44" s="170">
        <v>3964.8656716417909</v>
      </c>
    </row>
    <row r="45" spans="1:13">
      <c r="A45" s="171" t="s">
        <v>11</v>
      </c>
      <c r="B45" s="402">
        <v>25825</v>
      </c>
      <c r="C45" s="172">
        <v>3196.5755813953488</v>
      </c>
      <c r="D45" s="733">
        <v>3589.1873350923483</v>
      </c>
      <c r="E45" s="734">
        <v>4210.8911042944783</v>
      </c>
      <c r="F45" s="402">
        <v>3982</v>
      </c>
      <c r="G45" s="733">
        <v>3268.7989690721652</v>
      </c>
      <c r="H45" s="172">
        <v>3647.6074380165287</v>
      </c>
      <c r="I45" s="734">
        <v>4297.1346153846152</v>
      </c>
      <c r="J45" s="402">
        <v>21843</v>
      </c>
      <c r="K45" s="733">
        <v>3180.9063360881541</v>
      </c>
      <c r="L45" s="172">
        <v>3577.8052464228936</v>
      </c>
      <c r="M45" s="172">
        <v>4196.8970588235297</v>
      </c>
    </row>
    <row r="46" spans="1:13">
      <c r="A46" s="169" t="s">
        <v>10</v>
      </c>
      <c r="B46" s="392">
        <v>5335</v>
      </c>
      <c r="C46" s="170">
        <v>2595.1739130434785</v>
      </c>
      <c r="D46" s="735">
        <v>3008.880681818182</v>
      </c>
      <c r="E46" s="736">
        <v>3488.3826530612246</v>
      </c>
      <c r="F46" s="392">
        <v>932</v>
      </c>
      <c r="G46" s="735">
        <v>2643.8333333333335</v>
      </c>
      <c r="H46" s="170">
        <v>3009.9594594594596</v>
      </c>
      <c r="I46" s="736">
        <v>3483.1923076923076</v>
      </c>
      <c r="J46" s="392">
        <v>4403</v>
      </c>
      <c r="K46" s="735">
        <v>2581.75</v>
      </c>
      <c r="L46" s="170">
        <v>3008.593525179856</v>
      </c>
      <c r="M46" s="170">
        <v>3490.2569444444443</v>
      </c>
    </row>
    <row r="47" spans="1:13">
      <c r="A47" s="171" t="s">
        <v>9</v>
      </c>
      <c r="B47" s="402">
        <v>22962</v>
      </c>
      <c r="C47" s="172">
        <v>3045.7689243027889</v>
      </c>
      <c r="D47" s="733">
        <v>3450.9008016032062</v>
      </c>
      <c r="E47" s="734">
        <v>4077.7522522522522</v>
      </c>
      <c r="F47" s="402">
        <v>4084</v>
      </c>
      <c r="G47" s="733">
        <v>3098.8695652173915</v>
      </c>
      <c r="H47" s="172">
        <v>3612.8931623931626</v>
      </c>
      <c r="I47" s="734">
        <v>4420.3113207547167</v>
      </c>
      <c r="J47" s="402">
        <v>18878</v>
      </c>
      <c r="K47" s="733">
        <v>3034.2112171837707</v>
      </c>
      <c r="L47" s="172">
        <v>3431.8802083333335</v>
      </c>
      <c r="M47" s="172">
        <v>4018.7046979865772</v>
      </c>
    </row>
    <row r="48" spans="1:13">
      <c r="A48" s="169" t="s">
        <v>8</v>
      </c>
      <c r="B48" s="392">
        <v>88997</v>
      </c>
      <c r="C48" s="170">
        <v>3094.799230275818</v>
      </c>
      <c r="D48" s="735">
        <v>3497.6212583995111</v>
      </c>
      <c r="E48" s="736">
        <v>4081.746021642266</v>
      </c>
      <c r="F48" s="392">
        <v>11664</v>
      </c>
      <c r="G48" s="735">
        <v>3165.1039603960394</v>
      </c>
      <c r="H48" s="170">
        <v>3611.5062893081763</v>
      </c>
      <c r="I48" s="736">
        <v>4399.413043478261</v>
      </c>
      <c r="J48" s="392">
        <v>77333</v>
      </c>
      <c r="K48" s="735">
        <v>3084.8772305496072</v>
      </c>
      <c r="L48" s="170">
        <v>3486.2938957475994</v>
      </c>
      <c r="M48" s="170">
        <v>4044.6933066933066</v>
      </c>
    </row>
    <row r="49" spans="1:13">
      <c r="A49" s="171" t="s">
        <v>7</v>
      </c>
      <c r="B49" s="402">
        <v>18575</v>
      </c>
      <c r="C49" s="172">
        <v>3300.9224030037549</v>
      </c>
      <c r="D49" s="733">
        <v>3617.7868741542625</v>
      </c>
      <c r="E49" s="734">
        <v>4191.023097826087</v>
      </c>
      <c r="F49" s="402">
        <v>2475</v>
      </c>
      <c r="G49" s="733">
        <v>3322.0277777777778</v>
      </c>
      <c r="H49" s="172">
        <v>3728.1666666666665</v>
      </c>
      <c r="I49" s="734">
        <v>4391.693181818182</v>
      </c>
      <c r="J49" s="402">
        <v>16100</v>
      </c>
      <c r="K49" s="733">
        <v>3297.7366148531951</v>
      </c>
      <c r="L49" s="172">
        <v>3606.9006024096384</v>
      </c>
      <c r="M49" s="172">
        <v>4166.4574468085102</v>
      </c>
    </row>
    <row r="50" spans="1:13">
      <c r="A50" s="169" t="s">
        <v>6</v>
      </c>
      <c r="B50" s="392">
        <v>5201</v>
      </c>
      <c r="C50" s="170">
        <v>3202.0070921985816</v>
      </c>
      <c r="D50" s="735">
        <v>3534.6517857142858</v>
      </c>
      <c r="E50" s="736">
        <v>4050.3376623376626</v>
      </c>
      <c r="F50" s="392">
        <v>674</v>
      </c>
      <c r="G50" s="735">
        <v>3280.7631578947367</v>
      </c>
      <c r="H50" s="170">
        <v>3739.3888888888887</v>
      </c>
      <c r="I50" s="736">
        <v>4398.5769230769229</v>
      </c>
      <c r="J50" s="392">
        <v>4527</v>
      </c>
      <c r="K50" s="735">
        <v>3191.1553398058254</v>
      </c>
      <c r="L50" s="170">
        <v>3524.3599348534203</v>
      </c>
      <c r="M50" s="170">
        <v>3994.625</v>
      </c>
    </row>
    <row r="51" spans="1:13">
      <c r="A51" s="171" t="s">
        <v>5</v>
      </c>
      <c r="B51" s="402">
        <v>9450</v>
      </c>
      <c r="C51" s="172">
        <v>2935.1649484536083</v>
      </c>
      <c r="D51" s="733">
        <v>3430.1641791044776</v>
      </c>
      <c r="E51" s="734">
        <v>4056.5185185185187</v>
      </c>
      <c r="F51" s="402">
        <v>1654</v>
      </c>
      <c r="G51" s="733">
        <v>2799.8902439024391</v>
      </c>
      <c r="H51" s="733">
        <v>3281.75</v>
      </c>
      <c r="I51" s="734">
        <v>3932.0476190476193</v>
      </c>
      <c r="J51" s="402">
        <v>7796</v>
      </c>
      <c r="K51" s="733">
        <v>2960.8813559322034</v>
      </c>
      <c r="L51" s="733">
        <v>3458.6683168316831</v>
      </c>
      <c r="M51" s="172">
        <v>4075.6748251748254</v>
      </c>
    </row>
    <row r="52" spans="1:13">
      <c r="A52" s="169" t="s">
        <v>4</v>
      </c>
      <c r="B52" s="392">
        <v>6292</v>
      </c>
      <c r="C52" s="170">
        <v>2804.0256410256411</v>
      </c>
      <c r="D52" s="735">
        <v>3281.7925170068029</v>
      </c>
      <c r="E52" s="736">
        <v>3900.5</v>
      </c>
      <c r="F52" s="392">
        <v>1114</v>
      </c>
      <c r="G52" s="735">
        <v>2693.2419354838707</v>
      </c>
      <c r="H52" s="170">
        <v>3187.6428571428573</v>
      </c>
      <c r="I52" s="736">
        <v>3718</v>
      </c>
      <c r="J52" s="392">
        <v>5178</v>
      </c>
      <c r="K52" s="735">
        <v>2834.1693548387098</v>
      </c>
      <c r="L52" s="170">
        <v>3305.210144927536</v>
      </c>
      <c r="M52" s="170">
        <v>3938</v>
      </c>
    </row>
    <row r="53" spans="1:13">
      <c r="A53" s="171" t="s">
        <v>3</v>
      </c>
      <c r="B53" s="402">
        <v>11308</v>
      </c>
      <c r="C53" s="172">
        <v>2908.306691449814</v>
      </c>
      <c r="D53" s="733">
        <v>3368.8098591549297</v>
      </c>
      <c r="E53" s="734">
        <v>3869.25</v>
      </c>
      <c r="F53" s="402">
        <v>2837</v>
      </c>
      <c r="G53" s="733">
        <v>2925.323943661972</v>
      </c>
      <c r="H53" s="172">
        <v>3416.2738095238096</v>
      </c>
      <c r="I53" s="734">
        <v>4002.5348837209303</v>
      </c>
      <c r="J53" s="402">
        <v>8471</v>
      </c>
      <c r="K53" s="733">
        <v>2902.2045454545455</v>
      </c>
      <c r="L53" s="172">
        <v>3355.9078014184397</v>
      </c>
      <c r="M53" s="172">
        <v>3828.3284671532847</v>
      </c>
    </row>
    <row r="54" spans="1:13" ht="14.5" thickBot="1">
      <c r="A54" s="169" t="s">
        <v>2</v>
      </c>
      <c r="B54" s="392">
        <v>7057</v>
      </c>
      <c r="C54" s="170">
        <v>2822.6323529411766</v>
      </c>
      <c r="D54" s="735">
        <v>3254.2621359223299</v>
      </c>
      <c r="E54" s="736">
        <v>3773.4700854700855</v>
      </c>
      <c r="F54" s="392">
        <v>1107</v>
      </c>
      <c r="G54" s="735">
        <v>2767.3269230769229</v>
      </c>
      <c r="H54" s="735">
        <v>3159.6463414634145</v>
      </c>
      <c r="I54" s="736">
        <v>3663</v>
      </c>
      <c r="J54" s="392">
        <v>5950</v>
      </c>
      <c r="K54" s="735">
        <v>2833.3014184397161</v>
      </c>
      <c r="L54" s="735">
        <v>3273.9636871508378</v>
      </c>
      <c r="M54" s="170">
        <v>3792.5673076923076</v>
      </c>
    </row>
    <row r="55" spans="1:13" ht="14.5" thickBot="1">
      <c r="A55" s="737" t="s">
        <v>20</v>
      </c>
      <c r="B55" s="236">
        <v>350134</v>
      </c>
      <c r="C55" s="752">
        <v>3043.2948756822316</v>
      </c>
      <c r="D55" s="738">
        <v>3479.9499126115352</v>
      </c>
      <c r="E55" s="237">
        <v>4047.5524243680065</v>
      </c>
      <c r="F55" s="750">
        <v>49833</v>
      </c>
      <c r="G55" s="749">
        <v>3039.7268862911797</v>
      </c>
      <c r="H55" s="738">
        <v>3518.0495557074505</v>
      </c>
      <c r="I55" s="739">
        <v>4189.9316493313518</v>
      </c>
      <c r="J55" s="750">
        <v>300301</v>
      </c>
      <c r="K55" s="749">
        <v>3043.8885941644562</v>
      </c>
      <c r="L55" s="238">
        <v>3473.9829128074098</v>
      </c>
      <c r="M55" s="740">
        <v>4025.712931861804</v>
      </c>
    </row>
    <row r="56" spans="1:13" ht="15" customHeight="1">
      <c r="A56" s="924" t="s">
        <v>301</v>
      </c>
      <c r="B56" s="924"/>
      <c r="C56" s="924"/>
      <c r="D56" s="924"/>
      <c r="E56" s="924"/>
      <c r="F56" s="924"/>
      <c r="G56" s="924"/>
      <c r="H56" s="924"/>
      <c r="I56" s="924"/>
      <c r="J56" s="924"/>
      <c r="K56" s="924"/>
      <c r="L56" s="924"/>
      <c r="M56" s="924"/>
    </row>
    <row r="57" spans="1:13" ht="15" customHeight="1">
      <c r="A57" s="925" t="s">
        <v>84</v>
      </c>
      <c r="B57" s="925"/>
      <c r="C57" s="925"/>
      <c r="D57" s="925"/>
      <c r="E57" s="925"/>
      <c r="F57" s="925"/>
      <c r="G57" s="925"/>
      <c r="H57" s="925"/>
      <c r="I57" s="925"/>
      <c r="J57" s="925"/>
      <c r="K57" s="925"/>
      <c r="L57" s="925"/>
      <c r="M57" s="925"/>
    </row>
    <row r="58" spans="1:13" ht="15" customHeight="1">
      <c r="A58" s="926" t="s">
        <v>76</v>
      </c>
      <c r="B58" s="926"/>
      <c r="C58" s="926"/>
      <c r="D58" s="926"/>
      <c r="E58" s="926"/>
      <c r="F58" s="926"/>
      <c r="G58" s="926"/>
      <c r="H58" s="926"/>
      <c r="I58" s="926"/>
      <c r="J58" s="926"/>
      <c r="K58" s="926"/>
      <c r="L58" s="926"/>
      <c r="M58" s="926"/>
    </row>
    <row r="60" spans="1:13" ht="23.5">
      <c r="A60" s="927">
        <v>2019</v>
      </c>
      <c r="B60" s="927"/>
      <c r="C60" s="927"/>
      <c r="D60" s="927"/>
      <c r="E60" s="927"/>
      <c r="F60" s="927"/>
      <c r="G60" s="927"/>
      <c r="H60" s="927"/>
      <c r="I60" s="927"/>
      <c r="J60" s="927"/>
      <c r="K60" s="927"/>
      <c r="L60" s="927"/>
      <c r="M60" s="927"/>
    </row>
    <row r="61" spans="1:13">
      <c r="A61" s="741"/>
      <c r="C61" s="742"/>
      <c r="E61" s="742"/>
      <c r="H61" s="742"/>
      <c r="J61" s="742"/>
    </row>
    <row r="62" spans="1:13" ht="31.5" customHeight="1">
      <c r="A62" s="920" t="s">
        <v>300</v>
      </c>
      <c r="B62" s="920"/>
      <c r="C62" s="920"/>
      <c r="D62" s="920"/>
      <c r="E62" s="920"/>
      <c r="F62" s="920"/>
      <c r="G62" s="920"/>
      <c r="H62" s="920"/>
      <c r="I62" s="920"/>
      <c r="J62" s="920"/>
      <c r="K62" s="920"/>
      <c r="L62" s="920"/>
      <c r="M62" s="920"/>
    </row>
    <row r="63" spans="1:13" ht="15" customHeight="1">
      <c r="A63" s="805" t="s">
        <v>21</v>
      </c>
      <c r="B63" s="916" t="s">
        <v>69</v>
      </c>
      <c r="C63" s="917"/>
      <c r="D63" s="917"/>
      <c r="E63" s="917"/>
      <c r="F63" s="917"/>
      <c r="G63" s="917"/>
      <c r="H63" s="917"/>
      <c r="I63" s="917"/>
      <c r="J63" s="917"/>
      <c r="K63" s="917"/>
      <c r="L63" s="917"/>
      <c r="M63" s="918"/>
    </row>
    <row r="64" spans="1:13" ht="14.5">
      <c r="A64" s="805"/>
      <c r="B64" s="916" t="s">
        <v>22</v>
      </c>
      <c r="C64" s="917"/>
      <c r="D64" s="917"/>
      <c r="E64" s="919"/>
      <c r="F64" s="916" t="s">
        <v>70</v>
      </c>
      <c r="G64" s="917"/>
      <c r="H64" s="917"/>
      <c r="I64" s="919"/>
      <c r="J64" s="916" t="s">
        <v>71</v>
      </c>
      <c r="K64" s="917"/>
      <c r="L64" s="917"/>
      <c r="M64" s="918"/>
    </row>
    <row r="65" spans="1:13" ht="14.5">
      <c r="A65" s="805"/>
      <c r="B65" s="928" t="s">
        <v>22</v>
      </c>
      <c r="C65" s="913" t="s">
        <v>23</v>
      </c>
      <c r="D65" s="914"/>
      <c r="E65" s="915"/>
      <c r="F65" s="928" t="s">
        <v>22</v>
      </c>
      <c r="G65" s="913" t="s">
        <v>23</v>
      </c>
      <c r="H65" s="914"/>
      <c r="I65" s="915"/>
      <c r="J65" s="928" t="s">
        <v>22</v>
      </c>
      <c r="K65" s="914" t="s">
        <v>23</v>
      </c>
      <c r="L65" s="914"/>
      <c r="M65" s="929"/>
    </row>
    <row r="66" spans="1:13" ht="60" customHeight="1">
      <c r="A66" s="805"/>
      <c r="B66" s="928"/>
      <c r="C66" s="727" t="s">
        <v>72</v>
      </c>
      <c r="D66" s="727" t="s">
        <v>73</v>
      </c>
      <c r="E66" s="728" t="s">
        <v>74</v>
      </c>
      <c r="F66" s="928"/>
      <c r="G66" s="748" t="s">
        <v>72</v>
      </c>
      <c r="H66" s="727" t="s">
        <v>73</v>
      </c>
      <c r="I66" s="728" t="s">
        <v>74</v>
      </c>
      <c r="J66" s="928"/>
      <c r="K66" s="727" t="s">
        <v>72</v>
      </c>
      <c r="L66" s="727" t="s">
        <v>73</v>
      </c>
      <c r="M66" s="727" t="s">
        <v>74</v>
      </c>
    </row>
    <row r="67" spans="1:13" ht="14.25" customHeight="1" thickBot="1">
      <c r="A67" s="806"/>
      <c r="B67" s="746" t="s">
        <v>0</v>
      </c>
      <c r="C67" s="921" t="s">
        <v>91</v>
      </c>
      <c r="D67" s="922"/>
      <c r="E67" s="923"/>
      <c r="F67" s="746" t="s">
        <v>0</v>
      </c>
      <c r="G67" s="921" t="s">
        <v>91</v>
      </c>
      <c r="H67" s="922"/>
      <c r="I67" s="923"/>
      <c r="J67" s="746" t="s">
        <v>0</v>
      </c>
      <c r="K67" s="921" t="s">
        <v>91</v>
      </c>
      <c r="L67" s="922"/>
      <c r="M67" s="922"/>
    </row>
    <row r="68" spans="1:13">
      <c r="A68" s="171" t="s">
        <v>16</v>
      </c>
      <c r="B68" s="401">
        <v>52327</v>
      </c>
      <c r="C68" s="172">
        <v>3180.7477840451247</v>
      </c>
      <c r="D68" s="733">
        <v>3498.9526854219948</v>
      </c>
      <c r="E68" s="734">
        <v>3994.2303459119498</v>
      </c>
      <c r="F68" s="401">
        <v>5207</v>
      </c>
      <c r="G68" s="747">
        <v>3174.7117117117118</v>
      </c>
      <c r="H68" s="172">
        <v>3557.5402298850577</v>
      </c>
      <c r="I68" s="734">
        <v>4226.6160714285716</v>
      </c>
      <c r="J68" s="401">
        <v>47120</v>
      </c>
      <c r="K68" s="172">
        <v>3181.3407079646017</v>
      </c>
      <c r="L68" s="172">
        <v>3493.5351075877688</v>
      </c>
      <c r="M68" s="172">
        <v>3969.5518783542038</v>
      </c>
    </row>
    <row r="69" spans="1:13">
      <c r="A69" s="169" t="s">
        <v>15</v>
      </c>
      <c r="B69" s="392">
        <v>49825</v>
      </c>
      <c r="C69" s="170">
        <v>2907.335511982571</v>
      </c>
      <c r="D69" s="735">
        <v>3341.5887656033287</v>
      </c>
      <c r="E69" s="736">
        <v>3892.0629575402636</v>
      </c>
      <c r="F69" s="392">
        <v>5166</v>
      </c>
      <c r="G69" s="735">
        <v>2993.787037037037</v>
      </c>
      <c r="H69" s="170">
        <v>3530.1</v>
      </c>
      <c r="I69" s="736">
        <v>4372.6698113207549</v>
      </c>
      <c r="J69" s="392">
        <v>44659</v>
      </c>
      <c r="K69" s="735">
        <v>2900.3104371097234</v>
      </c>
      <c r="L69" s="170">
        <v>3330.2536087605772</v>
      </c>
      <c r="M69" s="170">
        <v>3844.2171916010498</v>
      </c>
    </row>
    <row r="70" spans="1:13">
      <c r="A70" s="171" t="s">
        <v>18</v>
      </c>
      <c r="B70" s="402">
        <v>23537</v>
      </c>
      <c r="C70" s="172">
        <v>2857.589877835951</v>
      </c>
      <c r="D70" s="733">
        <v>3313.8973288814691</v>
      </c>
      <c r="E70" s="734">
        <v>3809.4555369127515</v>
      </c>
      <c r="F70" s="402">
        <v>4101</v>
      </c>
      <c r="G70" s="733">
        <v>2820.8651685393256</v>
      </c>
      <c r="H70" s="733">
        <v>3250.3091603053435</v>
      </c>
      <c r="I70" s="734">
        <v>3618.9734513274338</v>
      </c>
      <c r="J70" s="402">
        <v>19436</v>
      </c>
      <c r="K70" s="733">
        <v>2864.7250530785564</v>
      </c>
      <c r="L70" s="733">
        <v>3336.5991379310344</v>
      </c>
      <c r="M70" s="172">
        <v>3834.3447653429603</v>
      </c>
    </row>
    <row r="71" spans="1:13">
      <c r="A71" s="169" t="s">
        <v>14</v>
      </c>
      <c r="B71" s="392">
        <v>7354</v>
      </c>
      <c r="C71" s="170">
        <v>2709.6530054644809</v>
      </c>
      <c r="D71" s="735">
        <v>3188.9408602150538</v>
      </c>
      <c r="E71" s="736">
        <v>3795.1428571428573</v>
      </c>
      <c r="F71" s="392">
        <v>1596</v>
      </c>
      <c r="G71" s="735">
        <v>2619.7307692307691</v>
      </c>
      <c r="H71" s="170">
        <v>3062.4047619047619</v>
      </c>
      <c r="I71" s="736">
        <v>3562.5689655172414</v>
      </c>
      <c r="J71" s="392">
        <v>5758</v>
      </c>
      <c r="K71" s="735">
        <v>2737.626865671642</v>
      </c>
      <c r="L71" s="170">
        <v>3226.9084507042253</v>
      </c>
      <c r="M71" s="170">
        <v>3864.0245901639346</v>
      </c>
    </row>
    <row r="72" spans="1:13">
      <c r="A72" s="171" t="s">
        <v>13</v>
      </c>
      <c r="B72" s="402">
        <v>2723</v>
      </c>
      <c r="C72" s="172">
        <v>2900.2093023255816</v>
      </c>
      <c r="D72" s="733">
        <v>3383.6349206349205</v>
      </c>
      <c r="E72" s="734">
        <v>3849.5625</v>
      </c>
      <c r="F72" s="402">
        <v>538</v>
      </c>
      <c r="G72" s="733">
        <v>2879.6666666666665</v>
      </c>
      <c r="H72" s="733">
        <v>3440.9761904761904</v>
      </c>
      <c r="I72" s="734">
        <v>3961.2142857142858</v>
      </c>
      <c r="J72" s="402">
        <v>2185</v>
      </c>
      <c r="K72" s="733">
        <v>2904.1290322580644</v>
      </c>
      <c r="L72" s="733">
        <v>3372.433962264151</v>
      </c>
      <c r="M72" s="172">
        <v>3823.546875</v>
      </c>
    </row>
    <row r="73" spans="1:13">
      <c r="A73" s="169" t="s">
        <v>12</v>
      </c>
      <c r="B73" s="392">
        <v>8782</v>
      </c>
      <c r="C73" s="170">
        <v>2913.6880733944954</v>
      </c>
      <c r="D73" s="735">
        <v>3338.3342245989306</v>
      </c>
      <c r="E73" s="736">
        <v>3895.1629213483147</v>
      </c>
      <c r="F73" s="392">
        <v>1655</v>
      </c>
      <c r="G73" s="735">
        <v>2986.0769230769229</v>
      </c>
      <c r="H73" s="170">
        <v>3385.5</v>
      </c>
      <c r="I73" s="736">
        <v>3868.625</v>
      </c>
      <c r="J73" s="392">
        <v>7127</v>
      </c>
      <c r="K73" s="735">
        <v>2898.611510791367</v>
      </c>
      <c r="L73" s="170">
        <v>3327.9752475247524</v>
      </c>
      <c r="M73" s="170">
        <v>3901.8319672131147</v>
      </c>
    </row>
    <row r="74" spans="1:13">
      <c r="A74" s="171" t="s">
        <v>11</v>
      </c>
      <c r="B74" s="402">
        <v>25032</v>
      </c>
      <c r="C74" s="172">
        <v>3159.1575875486383</v>
      </c>
      <c r="D74" s="733">
        <v>3545.8589108910892</v>
      </c>
      <c r="E74" s="734">
        <v>4160.8197674418607</v>
      </c>
      <c r="F74" s="402">
        <v>3812</v>
      </c>
      <c r="G74" s="733">
        <v>3220.8703703703704</v>
      </c>
      <c r="H74" s="172">
        <v>3592.6296296296296</v>
      </c>
      <c r="I74" s="734">
        <v>4262.0384615384619</v>
      </c>
      <c r="J74" s="402">
        <v>21220</v>
      </c>
      <c r="K74" s="733">
        <v>3145.8846153846152</v>
      </c>
      <c r="L74" s="172">
        <v>3537.7699386503068</v>
      </c>
      <c r="M74" s="172">
        <v>4147.0048543689318</v>
      </c>
    </row>
    <row r="75" spans="1:13">
      <c r="A75" s="169" t="s">
        <v>10</v>
      </c>
      <c r="B75" s="392">
        <v>5223</v>
      </c>
      <c r="C75" s="170">
        <v>2442.0570175438597</v>
      </c>
      <c r="D75" s="735">
        <v>2832.4602272727275</v>
      </c>
      <c r="E75" s="736">
        <v>3322.7355769230771</v>
      </c>
      <c r="F75" s="392">
        <v>880</v>
      </c>
      <c r="G75" s="735">
        <v>2464.1363636363635</v>
      </c>
      <c r="H75" s="170">
        <v>2832.1666666666665</v>
      </c>
      <c r="I75" s="736">
        <v>3283.8333333333335</v>
      </c>
      <c r="J75" s="392">
        <v>4343</v>
      </c>
      <c r="K75" s="735">
        <v>2436.153409090909</v>
      </c>
      <c r="L75" s="170">
        <v>2832.5205479452056</v>
      </c>
      <c r="M75" s="170">
        <v>3328.5913978494623</v>
      </c>
    </row>
    <row r="76" spans="1:13">
      <c r="A76" s="171" t="s">
        <v>9</v>
      </c>
      <c r="B76" s="402">
        <v>21745</v>
      </c>
      <c r="C76" s="172">
        <v>2997.6486175115206</v>
      </c>
      <c r="D76" s="733">
        <v>3414.1238532110092</v>
      </c>
      <c r="E76" s="734">
        <v>4054.1426380368098</v>
      </c>
      <c r="F76" s="402">
        <v>3924</v>
      </c>
      <c r="G76" s="733">
        <v>3050.9854368932038</v>
      </c>
      <c r="H76" s="172">
        <v>3570.3924731182797</v>
      </c>
      <c r="I76" s="734">
        <v>4394.7857142857147</v>
      </c>
      <c r="J76" s="402">
        <v>17821</v>
      </c>
      <c r="K76" s="733">
        <v>2986.3286908077994</v>
      </c>
      <c r="L76" s="172">
        <v>3390.9085872576179</v>
      </c>
      <c r="M76" s="172">
        <v>3994.5061475409834</v>
      </c>
    </row>
    <row r="77" spans="1:13">
      <c r="A77" s="169" t="s">
        <v>8</v>
      </c>
      <c r="B77" s="392">
        <v>85311</v>
      </c>
      <c r="C77" s="170">
        <v>3072.6046186144158</v>
      </c>
      <c r="D77" s="735">
        <v>3470.9965357967667</v>
      </c>
      <c r="E77" s="736">
        <v>4078.0124455507157</v>
      </c>
      <c r="F77" s="392">
        <v>11095</v>
      </c>
      <c r="G77" s="735">
        <v>3140.8894472361808</v>
      </c>
      <c r="H77" s="170">
        <v>3597.4101123595506</v>
      </c>
      <c r="I77" s="736">
        <v>4446.8785046728972</v>
      </c>
      <c r="J77" s="392">
        <v>74216</v>
      </c>
      <c r="K77" s="735">
        <v>3062.4236883942767</v>
      </c>
      <c r="L77" s="170">
        <v>3458.9253127299485</v>
      </c>
      <c r="M77" s="170">
        <v>4040.462121212121</v>
      </c>
    </row>
    <row r="78" spans="1:13">
      <c r="A78" s="171" t="s">
        <v>7</v>
      </c>
      <c r="B78" s="402">
        <v>18208</v>
      </c>
      <c r="C78" s="172">
        <v>3264.7357059509918</v>
      </c>
      <c r="D78" s="733">
        <v>3574.3738738738739</v>
      </c>
      <c r="E78" s="734">
        <v>4145.9767726161372</v>
      </c>
      <c r="F78" s="402">
        <v>2443</v>
      </c>
      <c r="G78" s="733">
        <v>3268.5397727272725</v>
      </c>
      <c r="H78" s="172">
        <v>3689.8518518518517</v>
      </c>
      <c r="I78" s="734">
        <v>4383</v>
      </c>
      <c r="J78" s="402">
        <v>15765</v>
      </c>
      <c r="K78" s="733">
        <v>3264.300390117035</v>
      </c>
      <c r="L78" s="172">
        <v>3565.6912181303114</v>
      </c>
      <c r="M78" s="172">
        <v>4124.1788617886177</v>
      </c>
    </row>
    <row r="79" spans="1:13">
      <c r="A79" s="169" t="s">
        <v>6</v>
      </c>
      <c r="B79" s="392">
        <v>4966</v>
      </c>
      <c r="C79" s="170">
        <v>3186.6111111111113</v>
      </c>
      <c r="D79" s="735">
        <v>3500.310606060606</v>
      </c>
      <c r="E79" s="736">
        <v>4042.5454545454545</v>
      </c>
      <c r="F79" s="392">
        <v>646</v>
      </c>
      <c r="G79" s="735">
        <v>3275.5</v>
      </c>
      <c r="H79" s="170">
        <v>3709.195652173913</v>
      </c>
      <c r="I79" s="736">
        <v>4375.5</v>
      </c>
      <c r="J79" s="392">
        <v>4320</v>
      </c>
      <c r="K79" s="735">
        <v>3171.7</v>
      </c>
      <c r="L79" s="170">
        <v>3484.7975206611573</v>
      </c>
      <c r="M79" s="170">
        <v>3984.6666666666665</v>
      </c>
    </row>
    <row r="80" spans="1:13">
      <c r="A80" s="171" t="s">
        <v>5</v>
      </c>
      <c r="B80" s="402">
        <v>9889</v>
      </c>
      <c r="C80" s="172">
        <v>2882.3326271186443</v>
      </c>
      <c r="D80" s="733">
        <v>3344.6119691119693</v>
      </c>
      <c r="E80" s="734">
        <v>3956.1469298245615</v>
      </c>
      <c r="F80" s="402">
        <v>1711</v>
      </c>
      <c r="G80" s="733">
        <v>2760.7272727272725</v>
      </c>
      <c r="H80" s="733">
        <v>3197.765625</v>
      </c>
      <c r="I80" s="734">
        <v>3755.8571428571427</v>
      </c>
      <c r="J80" s="402">
        <v>8178</v>
      </c>
      <c r="K80" s="733">
        <v>2906.8432835820895</v>
      </c>
      <c r="L80" s="733">
        <v>3373.0531914893618</v>
      </c>
      <c r="M80" s="172">
        <v>3977.0776699029125</v>
      </c>
    </row>
    <row r="81" spans="1:13">
      <c r="A81" s="169" t="s">
        <v>4</v>
      </c>
      <c r="B81" s="392">
        <v>5977</v>
      </c>
      <c r="C81" s="170">
        <v>2748.8274647887324</v>
      </c>
      <c r="D81" s="735">
        <v>3236.4375</v>
      </c>
      <c r="E81" s="736">
        <v>3867.6875</v>
      </c>
      <c r="F81" s="392">
        <v>1043</v>
      </c>
      <c r="G81" s="735">
        <v>2630.8571428571427</v>
      </c>
      <c r="H81" s="170">
        <v>3126.125</v>
      </c>
      <c r="I81" s="736">
        <v>3640.6785714285716</v>
      </c>
      <c r="J81" s="392">
        <v>4934</v>
      </c>
      <c r="K81" s="735">
        <v>2775.2916666666665</v>
      </c>
      <c r="L81" s="170">
        <v>3267.3</v>
      </c>
      <c r="M81" s="170">
        <v>3918.6451612903224</v>
      </c>
    </row>
    <row r="82" spans="1:13">
      <c r="A82" s="171" t="s">
        <v>3</v>
      </c>
      <c r="B82" s="402">
        <v>10934</v>
      </c>
      <c r="C82" s="172">
        <v>2850.3863636363635</v>
      </c>
      <c r="D82" s="733">
        <v>3308.6690140845071</v>
      </c>
      <c r="E82" s="734">
        <v>3823.6104651162791</v>
      </c>
      <c r="F82" s="402">
        <v>2775</v>
      </c>
      <c r="G82" s="733">
        <v>2881.9144736842104</v>
      </c>
      <c r="H82" s="172">
        <v>3348.1027397260273</v>
      </c>
      <c r="I82" s="734">
        <v>3957.0625</v>
      </c>
      <c r="J82" s="402">
        <v>8159</v>
      </c>
      <c r="K82" s="733">
        <v>2836.1398809523807</v>
      </c>
      <c r="L82" s="172">
        <v>3298.0215517241381</v>
      </c>
      <c r="M82" s="172">
        <v>3780.7951388888887</v>
      </c>
    </row>
    <row r="83" spans="1:13" ht="14.5" thickBot="1">
      <c r="A83" s="169" t="s">
        <v>2</v>
      </c>
      <c r="B83" s="392">
        <v>6885</v>
      </c>
      <c r="C83" s="170">
        <v>2755.8125</v>
      </c>
      <c r="D83" s="735">
        <v>3197.0639810426542</v>
      </c>
      <c r="E83" s="736">
        <v>3702.2523364485983</v>
      </c>
      <c r="F83" s="392">
        <v>1050</v>
      </c>
      <c r="G83" s="735">
        <v>2693</v>
      </c>
      <c r="H83" s="735">
        <v>3072.1666666666665</v>
      </c>
      <c r="I83" s="736">
        <v>3520.1428571428573</v>
      </c>
      <c r="J83" s="392">
        <v>5835</v>
      </c>
      <c r="K83" s="735">
        <v>2766.3088235294117</v>
      </c>
      <c r="L83" s="735">
        <v>3218.8701657458564</v>
      </c>
      <c r="M83" s="170">
        <v>3728.234375</v>
      </c>
    </row>
    <row r="84" spans="1:13" ht="14.5" thickBot="1">
      <c r="A84" s="737" t="s">
        <v>20</v>
      </c>
      <c r="B84" s="751">
        <v>338719</v>
      </c>
      <c r="C84" s="644">
        <v>2989.0383576874206</v>
      </c>
      <c r="D84" s="738">
        <v>3426.1803049310047</v>
      </c>
      <c r="E84" s="237">
        <v>3986.0982772934826</v>
      </c>
      <c r="F84" s="750">
        <v>47642</v>
      </c>
      <c r="G84" s="749">
        <v>2981.5</v>
      </c>
      <c r="H84" s="738">
        <v>3459.5151515151515</v>
      </c>
      <c r="I84" s="739">
        <v>4146.9173228346453</v>
      </c>
      <c r="J84" s="750">
        <v>291077</v>
      </c>
      <c r="K84" s="749">
        <v>2990.2551189817377</v>
      </c>
      <c r="L84" s="238">
        <v>3421.2918326693225</v>
      </c>
      <c r="M84" s="740">
        <v>3962.3766482857827</v>
      </c>
    </row>
    <row r="85" spans="1:13" ht="15" customHeight="1">
      <c r="A85" s="924" t="s">
        <v>301</v>
      </c>
      <c r="B85" s="924"/>
      <c r="C85" s="924"/>
      <c r="D85" s="924"/>
      <c r="E85" s="924"/>
      <c r="F85" s="924"/>
      <c r="G85" s="924"/>
      <c r="H85" s="924"/>
      <c r="I85" s="924"/>
      <c r="J85" s="924"/>
      <c r="K85" s="924"/>
      <c r="L85" s="924"/>
      <c r="M85" s="924"/>
    </row>
    <row r="86" spans="1:13" ht="15" customHeight="1">
      <c r="A86" s="925" t="s">
        <v>84</v>
      </c>
      <c r="B86" s="925"/>
      <c r="C86" s="925"/>
      <c r="D86" s="925"/>
      <c r="E86" s="925"/>
      <c r="F86" s="925"/>
      <c r="G86" s="925"/>
      <c r="H86" s="925"/>
      <c r="I86" s="925"/>
      <c r="J86" s="925"/>
      <c r="K86" s="925"/>
      <c r="L86" s="925"/>
      <c r="M86" s="925"/>
    </row>
    <row r="87" spans="1:13" ht="15" customHeight="1">
      <c r="A87" s="926" t="s">
        <v>76</v>
      </c>
      <c r="B87" s="926"/>
      <c r="C87" s="926"/>
      <c r="D87" s="926"/>
      <c r="E87" s="926"/>
      <c r="F87" s="926"/>
      <c r="G87" s="926"/>
      <c r="H87" s="926"/>
      <c r="I87" s="926"/>
      <c r="J87" s="926"/>
      <c r="K87" s="926"/>
      <c r="L87" s="926"/>
      <c r="M87" s="926"/>
    </row>
    <row r="88" spans="1:13">
      <c r="A88" s="23"/>
    </row>
    <row r="90" spans="1:13">
      <c r="B90" s="743"/>
      <c r="C90" s="743"/>
      <c r="D90" s="743"/>
      <c r="E90" s="743"/>
      <c r="F90" s="743"/>
      <c r="G90" s="743"/>
      <c r="H90" s="743"/>
      <c r="I90" s="743"/>
      <c r="J90" s="743"/>
      <c r="K90" s="743"/>
      <c r="L90" s="743"/>
      <c r="M90" s="743"/>
    </row>
    <row r="91" spans="1:13">
      <c r="B91" s="743"/>
      <c r="C91" s="743"/>
      <c r="D91" s="743"/>
      <c r="E91" s="743"/>
      <c r="F91" s="743"/>
      <c r="G91" s="743"/>
      <c r="H91" s="743"/>
      <c r="I91" s="743"/>
      <c r="J91" s="743"/>
      <c r="K91" s="743"/>
      <c r="L91" s="743"/>
      <c r="M91" s="743"/>
    </row>
    <row r="92" spans="1:13">
      <c r="B92" s="743"/>
      <c r="C92" s="743"/>
      <c r="D92" s="743"/>
      <c r="E92" s="743"/>
      <c r="F92" s="743"/>
      <c r="G92" s="743"/>
      <c r="H92" s="743"/>
      <c r="I92" s="743"/>
      <c r="J92" s="743"/>
      <c r="K92" s="743"/>
      <c r="L92" s="743"/>
      <c r="M92" s="743"/>
    </row>
    <row r="93" spans="1:13">
      <c r="B93" s="743"/>
      <c r="C93" s="743"/>
      <c r="D93" s="743"/>
      <c r="E93" s="743"/>
      <c r="F93" s="743"/>
      <c r="G93" s="743"/>
      <c r="H93" s="743"/>
      <c r="I93" s="743"/>
      <c r="J93" s="743"/>
      <c r="K93" s="743"/>
      <c r="L93" s="743"/>
      <c r="M93" s="743"/>
    </row>
    <row r="94" spans="1:13">
      <c r="B94" s="743"/>
      <c r="C94" s="743"/>
      <c r="D94" s="743"/>
      <c r="E94" s="743"/>
      <c r="F94" s="743"/>
      <c r="G94" s="743"/>
      <c r="H94" s="743"/>
      <c r="I94" s="743"/>
      <c r="J94" s="743"/>
      <c r="K94" s="743"/>
      <c r="L94" s="743"/>
      <c r="M94" s="743"/>
    </row>
    <row r="95" spans="1:13">
      <c r="B95" s="743"/>
      <c r="C95" s="743"/>
      <c r="D95" s="743"/>
      <c r="E95" s="743"/>
      <c r="F95" s="743"/>
      <c r="G95" s="743"/>
      <c r="H95" s="743"/>
      <c r="I95" s="743"/>
      <c r="J95" s="743"/>
      <c r="K95" s="743"/>
      <c r="L95" s="743"/>
      <c r="M95" s="743"/>
    </row>
    <row r="96" spans="1:13">
      <c r="B96" s="743"/>
      <c r="C96" s="743"/>
      <c r="D96" s="743"/>
      <c r="E96" s="743"/>
      <c r="F96" s="743"/>
      <c r="G96" s="743"/>
      <c r="H96" s="743"/>
      <c r="I96" s="743"/>
      <c r="J96" s="743"/>
      <c r="K96" s="743"/>
      <c r="L96" s="743"/>
      <c r="M96" s="743"/>
    </row>
    <row r="97" spans="2:13">
      <c r="B97" s="743"/>
      <c r="C97" s="743"/>
      <c r="D97" s="743"/>
      <c r="E97" s="743"/>
      <c r="F97" s="743"/>
      <c r="G97" s="743"/>
      <c r="H97" s="743"/>
      <c r="I97" s="743"/>
      <c r="J97" s="743"/>
      <c r="K97" s="743"/>
      <c r="L97" s="743"/>
      <c r="M97" s="743"/>
    </row>
    <row r="98" spans="2:13">
      <c r="B98" s="743"/>
      <c r="C98" s="743"/>
      <c r="D98" s="743"/>
      <c r="E98" s="743"/>
      <c r="F98" s="743"/>
      <c r="G98" s="743"/>
      <c r="H98" s="743"/>
      <c r="I98" s="743"/>
      <c r="J98" s="743"/>
      <c r="K98" s="743"/>
      <c r="L98" s="743"/>
      <c r="M98" s="743"/>
    </row>
    <row r="99" spans="2:13">
      <c r="B99" s="743"/>
      <c r="C99" s="743"/>
      <c r="D99" s="743"/>
      <c r="E99" s="743"/>
      <c r="F99" s="743"/>
      <c r="G99" s="743"/>
      <c r="H99" s="743"/>
      <c r="I99" s="743"/>
      <c r="J99" s="743"/>
      <c r="K99" s="743"/>
      <c r="L99" s="743"/>
      <c r="M99" s="743"/>
    </row>
    <row r="100" spans="2:13">
      <c r="B100" s="743"/>
      <c r="C100" s="743"/>
      <c r="D100" s="743"/>
      <c r="E100" s="743"/>
      <c r="F100" s="743"/>
      <c r="G100" s="743"/>
      <c r="H100" s="743"/>
      <c r="I100" s="743"/>
      <c r="J100" s="743"/>
      <c r="K100" s="743"/>
      <c r="L100" s="743"/>
      <c r="M100" s="743"/>
    </row>
    <row r="101" spans="2:13">
      <c r="B101" s="743"/>
      <c r="C101" s="743"/>
      <c r="D101" s="743"/>
      <c r="E101" s="743"/>
      <c r="F101" s="743"/>
      <c r="G101" s="743"/>
      <c r="H101" s="743"/>
      <c r="I101" s="743"/>
      <c r="J101" s="743"/>
      <c r="K101" s="743"/>
      <c r="L101" s="743"/>
      <c r="M101" s="743"/>
    </row>
    <row r="102" spans="2:13">
      <c r="B102" s="743"/>
      <c r="C102" s="743"/>
      <c r="D102" s="743"/>
      <c r="E102" s="743"/>
      <c r="F102" s="743"/>
      <c r="G102" s="743"/>
      <c r="H102" s="743"/>
      <c r="I102" s="743"/>
      <c r="J102" s="743"/>
      <c r="K102" s="743"/>
      <c r="L102" s="743"/>
      <c r="M102" s="743"/>
    </row>
    <row r="103" spans="2:13">
      <c r="B103" s="743"/>
      <c r="C103" s="743"/>
      <c r="D103" s="743"/>
      <c r="E103" s="743"/>
      <c r="F103" s="743"/>
      <c r="G103" s="743"/>
      <c r="H103" s="743"/>
      <c r="I103" s="743"/>
      <c r="J103" s="743"/>
      <c r="K103" s="743"/>
      <c r="L103" s="743"/>
      <c r="M103" s="743"/>
    </row>
    <row r="104" spans="2:13">
      <c r="B104" s="743"/>
      <c r="C104" s="743"/>
      <c r="D104" s="743"/>
      <c r="E104" s="743"/>
      <c r="F104" s="743"/>
      <c r="G104" s="743"/>
      <c r="H104" s="743"/>
      <c r="I104" s="743"/>
      <c r="J104" s="743"/>
      <c r="K104" s="743"/>
      <c r="L104" s="743"/>
      <c r="M104" s="743"/>
    </row>
    <row r="105" spans="2:13">
      <c r="B105" s="743"/>
      <c r="C105" s="743"/>
      <c r="D105" s="743"/>
      <c r="E105" s="743"/>
      <c r="F105" s="743"/>
      <c r="G105" s="743"/>
      <c r="H105" s="743"/>
      <c r="I105" s="743"/>
      <c r="J105" s="743"/>
      <c r="K105" s="743"/>
      <c r="L105" s="743"/>
      <c r="M105" s="743"/>
    </row>
    <row r="106" spans="2:13">
      <c r="B106" s="743"/>
      <c r="C106" s="743"/>
      <c r="D106" s="743"/>
      <c r="E106" s="743"/>
      <c r="F106" s="743"/>
      <c r="G106" s="743"/>
      <c r="H106" s="743"/>
      <c r="I106" s="743"/>
      <c r="J106" s="743"/>
      <c r="K106" s="743"/>
      <c r="L106" s="743"/>
      <c r="M106" s="743"/>
    </row>
  </sheetData>
  <sortState ref="O10:R25">
    <sortCondition ref="O10:O25" customList="8,9,11,12,4,2,6,13,3,5,7,10,14,15,1,16,17,18,19"/>
  </sortState>
  <customSheetViews>
    <customSheetView guid="{0995CD4B-3C75-457A-AB77-49903FF8A611}" scale="80" topLeftCell="A4">
      <selection activeCell="G32" sqref="G32"/>
      <pageMargins left="0.7" right="0.7" top="0.78740157499999996" bottom="0.78740157499999996" header="0.3" footer="0.3"/>
      <pageSetup paperSize="9" orientation="portrait" r:id="rId1"/>
    </customSheetView>
  </customSheetViews>
  <mergeCells count="57">
    <mergeCell ref="A57:M57"/>
    <mergeCell ref="A58:M58"/>
    <mergeCell ref="A85:M85"/>
    <mergeCell ref="A86:M86"/>
    <mergeCell ref="A87:M87"/>
    <mergeCell ref="G65:I65"/>
    <mergeCell ref="K65:M65"/>
    <mergeCell ref="K67:M67"/>
    <mergeCell ref="A63:A67"/>
    <mergeCell ref="C67:E67"/>
    <mergeCell ref="G67:I67"/>
    <mergeCell ref="J64:M64"/>
    <mergeCell ref="B65:B66"/>
    <mergeCell ref="F65:F66"/>
    <mergeCell ref="J65:J66"/>
    <mergeCell ref="A60:M60"/>
    <mergeCell ref="A56:M56"/>
    <mergeCell ref="C36:E36"/>
    <mergeCell ref="G36:I36"/>
    <mergeCell ref="B34:M34"/>
    <mergeCell ref="B35:E35"/>
    <mergeCell ref="F35:I35"/>
    <mergeCell ref="J35:M35"/>
    <mergeCell ref="K36:M36"/>
    <mergeCell ref="A34:A38"/>
    <mergeCell ref="B36:B37"/>
    <mergeCell ref="F36:F37"/>
    <mergeCell ref="J36:J37"/>
    <mergeCell ref="A1:M1"/>
    <mergeCell ref="A4:M4"/>
    <mergeCell ref="A5:A9"/>
    <mergeCell ref="B7:B8"/>
    <mergeCell ref="J7:J8"/>
    <mergeCell ref="C9:E9"/>
    <mergeCell ref="B5:M5"/>
    <mergeCell ref="B6:E6"/>
    <mergeCell ref="F6:I6"/>
    <mergeCell ref="J6:M6"/>
    <mergeCell ref="G7:I7"/>
    <mergeCell ref="C7:E7"/>
    <mergeCell ref="F7:F8"/>
    <mergeCell ref="K7:M7"/>
    <mergeCell ref="A33:M33"/>
    <mergeCell ref="C38:E38"/>
    <mergeCell ref="G38:I38"/>
    <mergeCell ref="K38:M38"/>
    <mergeCell ref="G9:I9"/>
    <mergeCell ref="K9:M9"/>
    <mergeCell ref="A27:M27"/>
    <mergeCell ref="A28:M28"/>
    <mergeCell ref="A29:M29"/>
    <mergeCell ref="A31:M31"/>
    <mergeCell ref="C65:E65"/>
    <mergeCell ref="B63:M63"/>
    <mergeCell ref="B64:E64"/>
    <mergeCell ref="F64:I64"/>
    <mergeCell ref="A62:M62"/>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zoomScale="80" zoomScaleNormal="80" workbookViewId="0">
      <selection activeCell="A2" sqref="A2"/>
    </sheetView>
  </sheetViews>
  <sheetFormatPr baseColWidth="10" defaultColWidth="10" defaultRowHeight="14"/>
  <cols>
    <col min="1" max="1" width="23.5" style="3" customWidth="1"/>
    <col min="2" max="17" width="11.08203125" style="3" customWidth="1"/>
    <col min="18" max="16384" width="10" style="3"/>
  </cols>
  <sheetData>
    <row r="1" spans="1:17" ht="23.5">
      <c r="A1" s="795">
        <v>2021</v>
      </c>
      <c r="B1" s="795"/>
      <c r="C1" s="795"/>
      <c r="D1" s="795"/>
      <c r="E1" s="795"/>
      <c r="F1" s="795"/>
      <c r="G1" s="795"/>
      <c r="H1" s="795"/>
      <c r="I1" s="795"/>
      <c r="J1" s="795"/>
      <c r="K1" s="795"/>
      <c r="L1" s="795"/>
      <c r="M1" s="795"/>
      <c r="N1" s="795"/>
      <c r="O1" s="795"/>
      <c r="P1" s="795"/>
      <c r="Q1" s="795"/>
    </row>
    <row r="2" spans="1:17" ht="14.5" customHeight="1">
      <c r="A2" s="779" t="s">
        <v>109</v>
      </c>
      <c r="B2" s="714"/>
      <c r="C2" s="717"/>
      <c r="D2" s="714"/>
      <c r="E2" s="717"/>
      <c r="F2" s="717"/>
      <c r="G2" s="714"/>
      <c r="H2" s="717"/>
      <c r="I2" s="714"/>
      <c r="J2" s="714"/>
      <c r="K2" s="714"/>
      <c r="L2" s="714"/>
      <c r="M2" s="714"/>
      <c r="N2" s="714"/>
      <c r="O2" s="714"/>
      <c r="P2" s="714"/>
      <c r="Q2" s="714"/>
    </row>
    <row r="3" spans="1:17" ht="14.5" customHeight="1">
      <c r="A3" s="729"/>
      <c r="B3" s="744"/>
      <c r="C3" s="745"/>
      <c r="D3" s="744"/>
      <c r="E3" s="745"/>
      <c r="F3" s="745"/>
      <c r="G3" s="744"/>
      <c r="H3" s="745"/>
      <c r="I3" s="744"/>
      <c r="J3" s="744"/>
      <c r="K3" s="744"/>
      <c r="L3" s="744"/>
      <c r="M3" s="744"/>
      <c r="N3" s="744"/>
      <c r="O3" s="744"/>
      <c r="P3" s="744"/>
      <c r="Q3" s="744"/>
    </row>
    <row r="4" spans="1:17" ht="34" customHeight="1">
      <c r="A4" s="885" t="s">
        <v>292</v>
      </c>
      <c r="B4" s="885"/>
      <c r="C4" s="885"/>
      <c r="D4" s="885"/>
      <c r="E4" s="885"/>
      <c r="F4" s="885"/>
      <c r="G4" s="885"/>
      <c r="H4" s="885"/>
      <c r="I4" s="885"/>
      <c r="J4" s="885"/>
      <c r="K4" s="885"/>
      <c r="L4" s="885"/>
      <c r="M4" s="885"/>
      <c r="N4" s="885"/>
      <c r="O4" s="885"/>
      <c r="P4" s="885"/>
      <c r="Q4" s="885"/>
    </row>
    <row r="5" spans="1:17" ht="15" customHeight="1">
      <c r="A5" s="930" t="s">
        <v>21</v>
      </c>
      <c r="B5" s="916" t="s">
        <v>80</v>
      </c>
      <c r="C5" s="917"/>
      <c r="D5" s="917"/>
      <c r="E5" s="917"/>
      <c r="F5" s="917"/>
      <c r="G5" s="917"/>
      <c r="H5" s="917"/>
      <c r="I5" s="917"/>
      <c r="J5" s="917"/>
      <c r="K5" s="917"/>
      <c r="L5" s="917"/>
      <c r="M5" s="917"/>
      <c r="N5" s="917"/>
      <c r="O5" s="917"/>
      <c r="P5" s="917"/>
      <c r="Q5" s="918"/>
    </row>
    <row r="6" spans="1:17" ht="14.25" customHeight="1">
      <c r="A6" s="931"/>
      <c r="B6" s="916" t="s">
        <v>22</v>
      </c>
      <c r="C6" s="917"/>
      <c r="D6" s="917"/>
      <c r="E6" s="919"/>
      <c r="F6" s="917" t="s">
        <v>81</v>
      </c>
      <c r="G6" s="917"/>
      <c r="H6" s="917"/>
      <c r="I6" s="919"/>
      <c r="J6" s="917" t="s">
        <v>82</v>
      </c>
      <c r="K6" s="917"/>
      <c r="L6" s="917"/>
      <c r="M6" s="919"/>
      <c r="N6" s="916" t="s">
        <v>83</v>
      </c>
      <c r="O6" s="917"/>
      <c r="P6" s="917"/>
      <c r="Q6" s="918"/>
    </row>
    <row r="7" spans="1:17" ht="14.5">
      <c r="A7" s="931"/>
      <c r="B7" s="933" t="s">
        <v>22</v>
      </c>
      <c r="C7" s="914" t="s">
        <v>23</v>
      </c>
      <c r="D7" s="914"/>
      <c r="E7" s="915"/>
      <c r="F7" s="933" t="s">
        <v>22</v>
      </c>
      <c r="G7" s="914" t="s">
        <v>23</v>
      </c>
      <c r="H7" s="914"/>
      <c r="I7" s="915"/>
      <c r="J7" s="933" t="s">
        <v>22</v>
      </c>
      <c r="K7" s="914" t="s">
        <v>23</v>
      </c>
      <c r="L7" s="914"/>
      <c r="M7" s="915"/>
      <c r="N7" s="933" t="s">
        <v>22</v>
      </c>
      <c r="O7" s="914" t="s">
        <v>23</v>
      </c>
      <c r="P7" s="914"/>
      <c r="Q7" s="929"/>
    </row>
    <row r="8" spans="1:17" ht="59.65" customHeight="1">
      <c r="A8" s="931"/>
      <c r="B8" s="934"/>
      <c r="C8" s="726" t="s">
        <v>72</v>
      </c>
      <c r="D8" s="727" t="s">
        <v>73</v>
      </c>
      <c r="E8" s="728" t="s">
        <v>74</v>
      </c>
      <c r="F8" s="934"/>
      <c r="G8" s="726" t="s">
        <v>72</v>
      </c>
      <c r="H8" s="727" t="s">
        <v>73</v>
      </c>
      <c r="I8" s="728" t="s">
        <v>74</v>
      </c>
      <c r="J8" s="934"/>
      <c r="K8" s="726" t="s">
        <v>72</v>
      </c>
      <c r="L8" s="727" t="s">
        <v>73</v>
      </c>
      <c r="M8" s="728" t="s">
        <v>74</v>
      </c>
      <c r="N8" s="934"/>
      <c r="O8" s="726" t="s">
        <v>72</v>
      </c>
      <c r="P8" s="727" t="s">
        <v>73</v>
      </c>
      <c r="Q8" s="727" t="s">
        <v>74</v>
      </c>
    </row>
    <row r="9" spans="1:17" ht="15" thickBot="1">
      <c r="A9" s="932"/>
      <c r="B9" s="746" t="s">
        <v>0</v>
      </c>
      <c r="C9" s="935" t="s">
        <v>91</v>
      </c>
      <c r="D9" s="935"/>
      <c r="E9" s="936"/>
      <c r="F9" s="746" t="s">
        <v>0</v>
      </c>
      <c r="G9" s="935" t="s">
        <v>91</v>
      </c>
      <c r="H9" s="935"/>
      <c r="I9" s="936"/>
      <c r="J9" s="746" t="s">
        <v>0</v>
      </c>
      <c r="K9" s="935" t="s">
        <v>91</v>
      </c>
      <c r="L9" s="935"/>
      <c r="M9" s="936"/>
      <c r="N9" s="746" t="s">
        <v>0</v>
      </c>
      <c r="O9" s="937" t="s">
        <v>91</v>
      </c>
      <c r="P9" s="935"/>
      <c r="Q9" s="921"/>
    </row>
    <row r="10" spans="1:17">
      <c r="A10" s="193" t="s">
        <v>16</v>
      </c>
      <c r="B10" s="599">
        <v>55176</v>
      </c>
      <c r="C10" s="198">
        <v>3278.7059380922301</v>
      </c>
      <c r="D10" s="195">
        <v>3608.3710289236606</v>
      </c>
      <c r="E10" s="232">
        <v>4096.5881934566141</v>
      </c>
      <c r="F10" s="599">
        <v>8242</v>
      </c>
      <c r="G10" s="195">
        <v>3148.195035460993</v>
      </c>
      <c r="H10" s="198">
        <v>3382.9324324324325</v>
      </c>
      <c r="I10" s="232">
        <v>3491.3357771260999</v>
      </c>
      <c r="J10" s="599">
        <v>8242</v>
      </c>
      <c r="K10" s="195">
        <v>3286.1444332998999</v>
      </c>
      <c r="L10" s="198">
        <v>3631.3696988322067</v>
      </c>
      <c r="M10" s="232">
        <v>4022.0120663650077</v>
      </c>
      <c r="N10" s="599">
        <v>8242</v>
      </c>
      <c r="O10" s="198">
        <v>3740.6909722222222</v>
      </c>
      <c r="P10" s="195">
        <v>4350.2093023255811</v>
      </c>
      <c r="Q10" s="198">
        <v>5019.25</v>
      </c>
    </row>
    <row r="11" spans="1:17">
      <c r="A11" s="187" t="s">
        <v>15</v>
      </c>
      <c r="B11" s="600">
        <v>52312</v>
      </c>
      <c r="C11" s="191">
        <v>3040.1437448218726</v>
      </c>
      <c r="D11" s="189">
        <v>3500.5715819613456</v>
      </c>
      <c r="E11" s="233">
        <v>4088.7179675994107</v>
      </c>
      <c r="F11" s="600">
        <v>9654</v>
      </c>
      <c r="G11" s="189">
        <v>2860.6076555023924</v>
      </c>
      <c r="H11" s="191">
        <v>3141.3256880733943</v>
      </c>
      <c r="I11" s="233">
        <v>3427.937417654809</v>
      </c>
      <c r="J11" s="600">
        <v>9654</v>
      </c>
      <c r="K11" s="189">
        <v>3118.0925925925926</v>
      </c>
      <c r="L11" s="191">
        <v>3573.9389561975768</v>
      </c>
      <c r="M11" s="233">
        <v>4110.4476439790578</v>
      </c>
      <c r="N11" s="600">
        <v>9654</v>
      </c>
      <c r="O11" s="191">
        <v>3459.031746031746</v>
      </c>
      <c r="P11" s="189">
        <v>4274.9604316546765</v>
      </c>
      <c r="Q11" s="191">
        <v>5155.7419354838712</v>
      </c>
    </row>
    <row r="12" spans="1:17">
      <c r="A12" s="193" t="s">
        <v>18</v>
      </c>
      <c r="B12" s="601">
        <v>23823</v>
      </c>
      <c r="C12" s="198">
        <v>3059.4749999999999</v>
      </c>
      <c r="D12" s="195">
        <v>3570.8423566878982</v>
      </c>
      <c r="E12" s="232">
        <v>4164.3771186440681</v>
      </c>
      <c r="F12" s="601">
        <v>1229</v>
      </c>
      <c r="G12" s="195">
        <v>2599</v>
      </c>
      <c r="H12" s="195">
        <v>2940.1739130434785</v>
      </c>
      <c r="I12" s="232">
        <v>3240.6785714285716</v>
      </c>
      <c r="J12" s="601">
        <v>1229</v>
      </c>
      <c r="K12" s="195">
        <v>3010.0027247956405</v>
      </c>
      <c r="L12" s="195">
        <v>3454.306818181818</v>
      </c>
      <c r="M12" s="232">
        <v>3898.2435530085959</v>
      </c>
      <c r="N12" s="601">
        <v>1229</v>
      </c>
      <c r="O12" s="198">
        <v>3596.8815789473683</v>
      </c>
      <c r="P12" s="195">
        <v>4249.5458015267177</v>
      </c>
      <c r="Q12" s="198">
        <v>4628.4034229828849</v>
      </c>
    </row>
    <row r="13" spans="1:17">
      <c r="A13" s="187" t="s">
        <v>14</v>
      </c>
      <c r="B13" s="600">
        <v>7381</v>
      </c>
      <c r="C13" s="191">
        <v>2901.5761589403974</v>
      </c>
      <c r="D13" s="189">
        <v>3348.8072916666665</v>
      </c>
      <c r="E13" s="233">
        <v>3958.6521739130435</v>
      </c>
      <c r="F13" s="600">
        <v>506</v>
      </c>
      <c r="G13" s="189">
        <v>2585.5</v>
      </c>
      <c r="H13" s="191">
        <v>2938.8333333333335</v>
      </c>
      <c r="I13" s="233">
        <v>3170.03125</v>
      </c>
      <c r="J13" s="600">
        <v>506</v>
      </c>
      <c r="K13" s="189">
        <v>2884.3541666666665</v>
      </c>
      <c r="L13" s="191">
        <v>3315.155172413793</v>
      </c>
      <c r="M13" s="233">
        <v>3823.3932584269664</v>
      </c>
      <c r="N13" s="600">
        <v>506</v>
      </c>
      <c r="O13" s="191">
        <v>3134.4285714285716</v>
      </c>
      <c r="P13" s="189">
        <v>3820.7380952380954</v>
      </c>
      <c r="Q13" s="191">
        <v>4459.25</v>
      </c>
    </row>
    <row r="14" spans="1:17">
      <c r="A14" s="193" t="s">
        <v>13</v>
      </c>
      <c r="B14" s="601">
        <v>2774</v>
      </c>
      <c r="C14" s="198">
        <v>3082.2796610169494</v>
      </c>
      <c r="D14" s="195">
        <v>3533.9951456310678</v>
      </c>
      <c r="E14" s="232">
        <v>4039.086956521739</v>
      </c>
      <c r="F14" s="601">
        <v>251</v>
      </c>
      <c r="G14" s="195" t="s">
        <v>79</v>
      </c>
      <c r="H14" s="195" t="s">
        <v>79</v>
      </c>
      <c r="I14" s="232" t="s">
        <v>79</v>
      </c>
      <c r="J14" s="601">
        <v>251</v>
      </c>
      <c r="K14" s="195">
        <v>3086.8636363636365</v>
      </c>
      <c r="L14" s="195">
        <v>3516.6111111111113</v>
      </c>
      <c r="M14" s="232">
        <v>3922.5588235294117</v>
      </c>
      <c r="N14" s="601">
        <v>251</v>
      </c>
      <c r="O14" s="198" t="s">
        <v>79</v>
      </c>
      <c r="P14" s="195" t="s">
        <v>79</v>
      </c>
      <c r="Q14" s="198" t="s">
        <v>79</v>
      </c>
    </row>
    <row r="15" spans="1:17">
      <c r="A15" s="187" t="s">
        <v>12</v>
      </c>
      <c r="B15" s="600">
        <v>9262</v>
      </c>
      <c r="C15" s="191">
        <v>3020.0812807881775</v>
      </c>
      <c r="D15" s="189">
        <v>3437.6084337349398</v>
      </c>
      <c r="E15" s="233">
        <v>4018.7971014492755</v>
      </c>
      <c r="F15" s="600">
        <v>875</v>
      </c>
      <c r="G15" s="189">
        <v>2634</v>
      </c>
      <c r="H15" s="191">
        <v>2931</v>
      </c>
      <c r="I15" s="233">
        <v>3163.284090909091</v>
      </c>
      <c r="J15" s="600">
        <v>875</v>
      </c>
      <c r="K15" s="189">
        <v>3051.9303482587065</v>
      </c>
      <c r="L15" s="191">
        <v>3432.1532258064517</v>
      </c>
      <c r="M15" s="233">
        <v>3887.3333333333335</v>
      </c>
      <c r="N15" s="600">
        <v>875</v>
      </c>
      <c r="O15" s="191">
        <v>3606.2692307692309</v>
      </c>
      <c r="P15" s="189">
        <v>4193.5232558139533</v>
      </c>
      <c r="Q15" s="191">
        <v>4738</v>
      </c>
    </row>
    <row r="16" spans="1:17">
      <c r="A16" s="193" t="s">
        <v>11</v>
      </c>
      <c r="B16" s="601">
        <v>26580</v>
      </c>
      <c r="C16" s="198">
        <v>3260.3440545808967</v>
      </c>
      <c r="D16" s="195">
        <v>3659.5384615384614</v>
      </c>
      <c r="E16" s="232">
        <v>4278.7366071428569</v>
      </c>
      <c r="F16" s="601">
        <v>2450</v>
      </c>
      <c r="G16" s="195">
        <v>2818.2083333333335</v>
      </c>
      <c r="H16" s="198">
        <v>3359.0585585585586</v>
      </c>
      <c r="I16" s="232">
        <v>3498.6117824773414</v>
      </c>
      <c r="J16" s="601">
        <v>2450</v>
      </c>
      <c r="K16" s="195">
        <v>3253.8559113300494</v>
      </c>
      <c r="L16" s="198">
        <v>3647.7938144329896</v>
      </c>
      <c r="M16" s="232">
        <v>4162.2369186046508</v>
      </c>
      <c r="N16" s="601">
        <v>2450</v>
      </c>
      <c r="O16" s="198">
        <v>3714.8656716417909</v>
      </c>
      <c r="P16" s="195">
        <v>4450.2863247863252</v>
      </c>
      <c r="Q16" s="198">
        <v>5086.7804878048782</v>
      </c>
    </row>
    <row r="17" spans="1:17">
      <c r="A17" s="187" t="s">
        <v>10</v>
      </c>
      <c r="B17" s="600">
        <v>5310</v>
      </c>
      <c r="C17" s="191">
        <v>2780.4568965517242</v>
      </c>
      <c r="D17" s="189">
        <v>3207.5270270270271</v>
      </c>
      <c r="E17" s="233">
        <v>3695.0488721804513</v>
      </c>
      <c r="F17" s="600">
        <v>417</v>
      </c>
      <c r="G17" s="189" t="s">
        <v>79</v>
      </c>
      <c r="H17" s="191" t="s">
        <v>79</v>
      </c>
      <c r="I17" s="233" t="s">
        <v>79</v>
      </c>
      <c r="J17" s="600">
        <v>417</v>
      </c>
      <c r="K17" s="189">
        <v>2773.7638888888887</v>
      </c>
      <c r="L17" s="191">
        <v>3188.9955752212391</v>
      </c>
      <c r="M17" s="233">
        <v>3626.2462686567164</v>
      </c>
      <c r="N17" s="600">
        <v>417</v>
      </c>
      <c r="O17" s="191">
        <v>2894.060606060606</v>
      </c>
      <c r="P17" s="189">
        <v>3499.6935483870966</v>
      </c>
      <c r="Q17" s="191">
        <v>4098.9375</v>
      </c>
    </row>
    <row r="18" spans="1:17">
      <c r="A18" s="193" t="s">
        <v>9</v>
      </c>
      <c r="B18" s="601">
        <v>23665</v>
      </c>
      <c r="C18" s="198">
        <v>3131.7165775401068</v>
      </c>
      <c r="D18" s="195">
        <v>3520.7309985096872</v>
      </c>
      <c r="E18" s="232">
        <v>4143.3191489361698</v>
      </c>
      <c r="F18" s="601">
        <v>3233</v>
      </c>
      <c r="G18" s="195">
        <v>2958.9635416666665</v>
      </c>
      <c r="H18" s="198">
        <v>3187.2805755395684</v>
      </c>
      <c r="I18" s="232">
        <v>3348.1996527777778</v>
      </c>
      <c r="J18" s="601">
        <v>3233</v>
      </c>
      <c r="K18" s="195">
        <v>3161.3957219251338</v>
      </c>
      <c r="L18" s="198">
        <v>3554.6379310344828</v>
      </c>
      <c r="M18" s="232">
        <v>4039.2651821862346</v>
      </c>
      <c r="N18" s="601">
        <v>3233</v>
      </c>
      <c r="O18" s="198">
        <v>3507.8529411764707</v>
      </c>
      <c r="P18" s="195">
        <v>4313</v>
      </c>
      <c r="Q18" s="198">
        <v>5104.2162162162158</v>
      </c>
    </row>
    <row r="19" spans="1:17">
      <c r="A19" s="187" t="s">
        <v>8</v>
      </c>
      <c r="B19" s="600">
        <v>90625</v>
      </c>
      <c r="C19" s="191">
        <v>3169.9137168141592</v>
      </c>
      <c r="D19" s="189">
        <v>3559.6303729006545</v>
      </c>
      <c r="E19" s="233">
        <v>4137.7621391076118</v>
      </c>
      <c r="F19" s="600">
        <v>10735</v>
      </c>
      <c r="G19" s="189">
        <v>2798.5402542372881</v>
      </c>
      <c r="H19" s="191">
        <v>3259.0431654676258</v>
      </c>
      <c r="I19" s="233">
        <v>3414.653363740023</v>
      </c>
      <c r="J19" s="600">
        <v>10735</v>
      </c>
      <c r="K19" s="189">
        <v>3182.9428320140723</v>
      </c>
      <c r="L19" s="191">
        <v>3559.4199862637361</v>
      </c>
      <c r="M19" s="233">
        <v>4024.7525298988039</v>
      </c>
      <c r="N19" s="600">
        <v>10735</v>
      </c>
      <c r="O19" s="191">
        <v>3640.5906735751296</v>
      </c>
      <c r="P19" s="189">
        <v>4256.5119047619046</v>
      </c>
      <c r="Q19" s="191">
        <v>4965.4444444444443</v>
      </c>
    </row>
    <row r="20" spans="1:17">
      <c r="A20" s="193" t="s">
        <v>7</v>
      </c>
      <c r="B20" s="601">
        <v>19139</v>
      </c>
      <c r="C20" s="198">
        <v>3348.0030266343824</v>
      </c>
      <c r="D20" s="195">
        <v>3668.3527980535282</v>
      </c>
      <c r="E20" s="232">
        <v>4238.8196721311479</v>
      </c>
      <c r="F20" s="601">
        <v>1881</v>
      </c>
      <c r="G20" s="195">
        <v>3094.0344827586205</v>
      </c>
      <c r="H20" s="198">
        <v>3370.7380952380954</v>
      </c>
      <c r="I20" s="232">
        <v>3480.8807947019868</v>
      </c>
      <c r="J20" s="601">
        <v>1881</v>
      </c>
      <c r="K20" s="195">
        <v>3350.1509598603839</v>
      </c>
      <c r="L20" s="198">
        <v>3661.4570041608877</v>
      </c>
      <c r="M20" s="232">
        <v>4133.8904109589039</v>
      </c>
      <c r="N20" s="601">
        <v>1881</v>
      </c>
      <c r="O20" s="198">
        <v>3796.5526315789475</v>
      </c>
      <c r="P20" s="195">
        <v>4369.1915887850464</v>
      </c>
      <c r="Q20" s="198">
        <v>5052.9509803921565</v>
      </c>
    </row>
    <row r="21" spans="1:17">
      <c r="A21" s="187" t="s">
        <v>6</v>
      </c>
      <c r="B21" s="600">
        <v>5354</v>
      </c>
      <c r="C21" s="191">
        <v>3236.3455882352941</v>
      </c>
      <c r="D21" s="189">
        <v>3581.659420289855</v>
      </c>
      <c r="E21" s="233">
        <v>4086.7359550561796</v>
      </c>
      <c r="F21" s="600">
        <v>646</v>
      </c>
      <c r="G21" s="189">
        <v>3097.7222222222222</v>
      </c>
      <c r="H21" s="191">
        <v>3345.0783132530119</v>
      </c>
      <c r="I21" s="233">
        <v>3536.9583333333335</v>
      </c>
      <c r="J21" s="600">
        <v>646</v>
      </c>
      <c r="K21" s="189">
        <v>3234.8457943925232</v>
      </c>
      <c r="L21" s="191">
        <v>3585.9545454545455</v>
      </c>
      <c r="M21" s="233">
        <v>4020.6923076923076</v>
      </c>
      <c r="N21" s="600">
        <v>646</v>
      </c>
      <c r="O21" s="191">
        <v>3514.3888888888887</v>
      </c>
      <c r="P21" s="189">
        <v>4272.375</v>
      </c>
      <c r="Q21" s="191">
        <v>5073.416666666667</v>
      </c>
    </row>
    <row r="22" spans="1:17">
      <c r="A22" s="193" t="s">
        <v>5</v>
      </c>
      <c r="B22" s="601">
        <v>9303</v>
      </c>
      <c r="C22" s="198">
        <v>2997.0073529411766</v>
      </c>
      <c r="D22" s="195">
        <v>3496.0818965517242</v>
      </c>
      <c r="E22" s="232">
        <v>4147.25</v>
      </c>
      <c r="F22" s="601">
        <v>577</v>
      </c>
      <c r="G22" s="195">
        <v>2639.1904761904761</v>
      </c>
      <c r="H22" s="195">
        <v>2999.413043478261</v>
      </c>
      <c r="I22" s="232">
        <v>3205.1052631578946</v>
      </c>
      <c r="J22" s="601">
        <v>577</v>
      </c>
      <c r="K22" s="195">
        <v>2955.6136363636365</v>
      </c>
      <c r="L22" s="195">
        <v>3407.0277777777778</v>
      </c>
      <c r="M22" s="232">
        <v>3969.989247311828</v>
      </c>
      <c r="N22" s="601">
        <v>577</v>
      </c>
      <c r="O22" s="198">
        <v>3441.4375</v>
      </c>
      <c r="P22" s="195">
        <v>4015.5862068965516</v>
      </c>
      <c r="Q22" s="198">
        <v>4632.565217391304</v>
      </c>
    </row>
    <row r="23" spans="1:17">
      <c r="A23" s="187" t="s">
        <v>4</v>
      </c>
      <c r="B23" s="600">
        <v>6217</v>
      </c>
      <c r="C23" s="191">
        <v>2913.5555555555557</v>
      </c>
      <c r="D23" s="189">
        <v>3352.1768292682927</v>
      </c>
      <c r="E23" s="233">
        <v>3978.8088235294117</v>
      </c>
      <c r="F23" s="600">
        <v>515</v>
      </c>
      <c r="G23" s="189">
        <v>2695.6923076923076</v>
      </c>
      <c r="H23" s="191">
        <v>2979.7857142857142</v>
      </c>
      <c r="I23" s="233">
        <v>3178.3225806451615</v>
      </c>
      <c r="J23" s="600">
        <v>515</v>
      </c>
      <c r="K23" s="189">
        <v>2892.2151162790697</v>
      </c>
      <c r="L23" s="191">
        <v>3307.4915254237289</v>
      </c>
      <c r="M23" s="233">
        <v>3812.5065789473683</v>
      </c>
      <c r="N23" s="600">
        <v>515</v>
      </c>
      <c r="O23" s="191">
        <v>3220.8947368421054</v>
      </c>
      <c r="P23" s="189">
        <v>3889.875</v>
      </c>
      <c r="Q23" s="191">
        <v>4465.083333333333</v>
      </c>
    </row>
    <row r="24" spans="1:17">
      <c r="A24" s="193" t="s">
        <v>3</v>
      </c>
      <c r="B24" s="601">
        <v>11706</v>
      </c>
      <c r="C24" s="198">
        <v>3001.644366197183</v>
      </c>
      <c r="D24" s="195">
        <v>3442.5977011494251</v>
      </c>
      <c r="E24" s="232">
        <v>3947.6064814814813</v>
      </c>
      <c r="F24" s="601">
        <v>1107</v>
      </c>
      <c r="G24" s="195">
        <v>2768.8823529411766</v>
      </c>
      <c r="H24" s="198">
        <v>3054.590909090909</v>
      </c>
      <c r="I24" s="232">
        <v>3261.1132075471696</v>
      </c>
      <c r="J24" s="601">
        <v>1107</v>
      </c>
      <c r="K24" s="195">
        <v>3019.768292682927</v>
      </c>
      <c r="L24" s="198">
        <v>3436.3928571428573</v>
      </c>
      <c r="M24" s="232">
        <v>3858.0657894736842</v>
      </c>
      <c r="N24" s="601">
        <v>1107</v>
      </c>
      <c r="O24" s="198">
        <v>3272.8958333333335</v>
      </c>
      <c r="P24" s="195">
        <v>3941.5714285714284</v>
      </c>
      <c r="Q24" s="198">
        <v>4582.270833333333</v>
      </c>
    </row>
    <row r="25" spans="1:17" ht="14.5" thickBot="1">
      <c r="A25" s="187" t="s">
        <v>2</v>
      </c>
      <c r="B25" s="600">
        <v>6743</v>
      </c>
      <c r="C25" s="191">
        <v>2943.5714285714284</v>
      </c>
      <c r="D25" s="189">
        <v>3390.6785714285716</v>
      </c>
      <c r="E25" s="233">
        <v>3915.127659574468</v>
      </c>
      <c r="F25" s="600">
        <v>584</v>
      </c>
      <c r="G25" s="189">
        <v>2642.1666666666665</v>
      </c>
      <c r="H25" s="189">
        <v>2883.8333333333335</v>
      </c>
      <c r="I25" s="233">
        <v>3087.537037037037</v>
      </c>
      <c r="J25" s="600">
        <v>584</v>
      </c>
      <c r="K25" s="189">
        <v>2943.0204918032787</v>
      </c>
      <c r="L25" s="189">
        <v>3346.2207207207207</v>
      </c>
      <c r="M25" s="233">
        <v>3803.5357142857142</v>
      </c>
      <c r="N25" s="600">
        <v>584</v>
      </c>
      <c r="O25" s="191">
        <v>3341.8793103448274</v>
      </c>
      <c r="P25" s="189">
        <v>3800.5</v>
      </c>
      <c r="Q25" s="191">
        <v>4281.6111111111113</v>
      </c>
    </row>
    <row r="26" spans="1:17" ht="14.5" thickBot="1">
      <c r="A26" s="234" t="s">
        <v>20</v>
      </c>
      <c r="B26" s="643">
        <v>355370</v>
      </c>
      <c r="C26" s="236">
        <v>3128.8058459726108</v>
      </c>
      <c r="D26" s="235">
        <v>3551.4758404264467</v>
      </c>
      <c r="E26" s="237">
        <v>4119.408167177914</v>
      </c>
      <c r="F26" s="643">
        <v>42902</v>
      </c>
      <c r="G26" s="235">
        <v>2857.2179700499169</v>
      </c>
      <c r="H26" s="238">
        <v>3234.091123066577</v>
      </c>
      <c r="I26" s="239">
        <v>3436.5170717592591</v>
      </c>
      <c r="J26" s="643">
        <v>42902</v>
      </c>
      <c r="K26" s="235">
        <v>3143.0215208034433</v>
      </c>
      <c r="L26" s="238">
        <v>3555.6033102553006</v>
      </c>
      <c r="M26" s="239">
        <v>4016.2902717127608</v>
      </c>
      <c r="N26" s="643">
        <v>42902</v>
      </c>
      <c r="O26" s="236">
        <v>3540.5476907630523</v>
      </c>
      <c r="P26" s="235">
        <v>4224.756329113924</v>
      </c>
      <c r="Q26" s="238">
        <v>4903.9354304635763</v>
      </c>
    </row>
    <row r="27" spans="1:17">
      <c r="A27" s="924" t="s">
        <v>301</v>
      </c>
      <c r="B27" s="924"/>
      <c r="C27" s="924"/>
      <c r="D27" s="924"/>
      <c r="E27" s="924"/>
      <c r="F27" s="924"/>
      <c r="G27" s="924"/>
      <c r="H27" s="924"/>
      <c r="I27" s="924"/>
      <c r="J27" s="924"/>
      <c r="K27" s="924"/>
      <c r="L27" s="924"/>
      <c r="M27" s="924"/>
      <c r="N27" s="924"/>
      <c r="O27" s="924"/>
      <c r="P27" s="924"/>
      <c r="Q27" s="924"/>
    </row>
    <row r="28" spans="1:17" ht="15" customHeight="1">
      <c r="A28" s="925" t="s">
        <v>291</v>
      </c>
      <c r="B28" s="925"/>
      <c r="C28" s="925"/>
      <c r="D28" s="925"/>
      <c r="E28" s="925"/>
      <c r="F28" s="925"/>
      <c r="G28" s="925"/>
      <c r="H28" s="925"/>
      <c r="I28" s="925"/>
      <c r="J28" s="925"/>
      <c r="K28" s="925"/>
      <c r="L28" s="925"/>
      <c r="M28" s="925"/>
      <c r="N28" s="925"/>
      <c r="O28" s="925"/>
      <c r="P28" s="925"/>
      <c r="Q28" s="925"/>
    </row>
    <row r="29" spans="1:17" ht="15" customHeight="1">
      <c r="A29" s="925" t="s">
        <v>75</v>
      </c>
      <c r="B29" s="925"/>
      <c r="C29" s="925"/>
      <c r="D29" s="925"/>
      <c r="E29" s="925"/>
      <c r="F29" s="925"/>
      <c r="G29" s="925"/>
      <c r="H29" s="925"/>
      <c r="I29" s="925"/>
      <c r="J29" s="925"/>
      <c r="K29" s="925"/>
      <c r="L29" s="925"/>
      <c r="M29" s="925"/>
      <c r="N29" s="925"/>
      <c r="O29" s="925"/>
      <c r="P29" s="925"/>
      <c r="Q29" s="925"/>
    </row>
    <row r="30" spans="1:17" ht="15" customHeight="1">
      <c r="A30" s="926" t="s">
        <v>76</v>
      </c>
      <c r="B30" s="926"/>
      <c r="C30" s="926"/>
      <c r="D30" s="926"/>
      <c r="E30" s="926"/>
      <c r="F30" s="926"/>
      <c r="G30" s="926"/>
      <c r="H30" s="926"/>
      <c r="I30" s="926"/>
      <c r="J30" s="926"/>
      <c r="K30" s="926"/>
      <c r="L30" s="926"/>
      <c r="M30" s="926"/>
      <c r="N30" s="926"/>
      <c r="O30" s="926"/>
      <c r="P30" s="926"/>
      <c r="Q30" s="926"/>
    </row>
    <row r="31" spans="1:17" ht="14.5">
      <c r="A31" s="744"/>
      <c r="B31" s="744"/>
      <c r="C31" s="744"/>
      <c r="D31" s="744"/>
      <c r="E31" s="744"/>
      <c r="F31" s="744"/>
      <c r="G31" s="744"/>
      <c r="H31" s="744"/>
      <c r="I31" s="744"/>
      <c r="J31" s="744"/>
      <c r="K31" s="744"/>
      <c r="L31" s="744"/>
      <c r="M31" s="744"/>
      <c r="N31" s="744"/>
      <c r="O31" s="744"/>
      <c r="P31" s="744"/>
      <c r="Q31" s="744"/>
    </row>
    <row r="32" spans="1:17" ht="23.5">
      <c r="A32" s="795">
        <v>2020</v>
      </c>
      <c r="B32" s="795"/>
      <c r="C32" s="795"/>
      <c r="D32" s="795"/>
      <c r="E32" s="795"/>
      <c r="F32" s="795"/>
      <c r="G32" s="795"/>
      <c r="H32" s="795"/>
      <c r="I32" s="795"/>
      <c r="J32" s="795"/>
      <c r="K32" s="795"/>
      <c r="L32" s="795"/>
      <c r="M32" s="795"/>
      <c r="N32" s="795"/>
      <c r="O32" s="795"/>
      <c r="P32" s="795"/>
      <c r="Q32" s="795"/>
    </row>
    <row r="33" spans="1:18" ht="14.5">
      <c r="A33" s="729"/>
      <c r="B33" s="744"/>
      <c r="C33" s="745"/>
      <c r="D33" s="744"/>
      <c r="E33" s="745"/>
      <c r="F33" s="745"/>
      <c r="G33" s="744"/>
      <c r="H33" s="745"/>
      <c r="I33" s="744"/>
      <c r="J33" s="744"/>
      <c r="K33" s="744"/>
      <c r="L33" s="744"/>
      <c r="M33" s="744"/>
      <c r="N33" s="744"/>
      <c r="O33" s="744"/>
      <c r="P33" s="744"/>
      <c r="Q33" s="744"/>
    </row>
    <row r="34" spans="1:18" ht="33.65" customHeight="1">
      <c r="A34" s="885" t="s">
        <v>281</v>
      </c>
      <c r="B34" s="885"/>
      <c r="C34" s="885"/>
      <c r="D34" s="885"/>
      <c r="E34" s="885"/>
      <c r="F34" s="885"/>
      <c r="G34" s="885"/>
      <c r="H34" s="885"/>
      <c r="I34" s="885"/>
      <c r="J34" s="885"/>
      <c r="K34" s="885"/>
      <c r="L34" s="885"/>
      <c r="M34" s="885"/>
      <c r="N34" s="885"/>
      <c r="O34" s="885"/>
      <c r="P34" s="885"/>
      <c r="Q34" s="885"/>
    </row>
    <row r="35" spans="1:18" ht="14.65" customHeight="1">
      <c r="A35" s="930" t="s">
        <v>21</v>
      </c>
      <c r="B35" s="916" t="s">
        <v>80</v>
      </c>
      <c r="C35" s="917"/>
      <c r="D35" s="917"/>
      <c r="E35" s="917"/>
      <c r="F35" s="917"/>
      <c r="G35" s="917"/>
      <c r="H35" s="917"/>
      <c r="I35" s="917"/>
      <c r="J35" s="917"/>
      <c r="K35" s="917"/>
      <c r="L35" s="917"/>
      <c r="M35" s="917"/>
      <c r="N35" s="917"/>
      <c r="O35" s="917"/>
      <c r="P35" s="917"/>
      <c r="Q35" s="918"/>
    </row>
    <row r="36" spans="1:18" ht="14.25" customHeight="1">
      <c r="A36" s="931"/>
      <c r="B36" s="916" t="s">
        <v>22</v>
      </c>
      <c r="C36" s="917"/>
      <c r="D36" s="917"/>
      <c r="E36" s="919"/>
      <c r="F36" s="917" t="s">
        <v>81</v>
      </c>
      <c r="G36" s="917"/>
      <c r="H36" s="917"/>
      <c r="I36" s="919"/>
      <c r="J36" s="917" t="s">
        <v>82</v>
      </c>
      <c r="K36" s="917"/>
      <c r="L36" s="917"/>
      <c r="M36" s="919"/>
      <c r="N36" s="916" t="s">
        <v>83</v>
      </c>
      <c r="O36" s="917"/>
      <c r="P36" s="917"/>
      <c r="Q36" s="918"/>
    </row>
    <row r="37" spans="1:18" ht="15" customHeight="1">
      <c r="A37" s="931"/>
      <c r="B37" s="933" t="s">
        <v>22</v>
      </c>
      <c r="C37" s="914" t="s">
        <v>23</v>
      </c>
      <c r="D37" s="914"/>
      <c r="E37" s="915"/>
      <c r="F37" s="933" t="s">
        <v>22</v>
      </c>
      <c r="G37" s="914" t="s">
        <v>23</v>
      </c>
      <c r="H37" s="914"/>
      <c r="I37" s="915"/>
      <c r="J37" s="933" t="s">
        <v>22</v>
      </c>
      <c r="K37" s="914" t="s">
        <v>23</v>
      </c>
      <c r="L37" s="914"/>
      <c r="M37" s="915"/>
      <c r="N37" s="933" t="s">
        <v>22</v>
      </c>
      <c r="O37" s="914" t="s">
        <v>23</v>
      </c>
      <c r="P37" s="914"/>
      <c r="Q37" s="929"/>
    </row>
    <row r="38" spans="1:18" ht="58">
      <c r="A38" s="931"/>
      <c r="B38" s="934"/>
      <c r="C38" s="726" t="s">
        <v>72</v>
      </c>
      <c r="D38" s="727" t="s">
        <v>73</v>
      </c>
      <c r="E38" s="728" t="s">
        <v>74</v>
      </c>
      <c r="F38" s="934"/>
      <c r="G38" s="726" t="s">
        <v>72</v>
      </c>
      <c r="H38" s="727" t="s">
        <v>73</v>
      </c>
      <c r="I38" s="728" t="s">
        <v>74</v>
      </c>
      <c r="J38" s="934"/>
      <c r="K38" s="726" t="s">
        <v>72</v>
      </c>
      <c r="L38" s="727" t="s">
        <v>73</v>
      </c>
      <c r="M38" s="728" t="s">
        <v>74</v>
      </c>
      <c r="N38" s="934"/>
      <c r="O38" s="726" t="s">
        <v>72</v>
      </c>
      <c r="P38" s="727" t="s">
        <v>73</v>
      </c>
      <c r="Q38" s="727" t="s">
        <v>74</v>
      </c>
    </row>
    <row r="39" spans="1:18" ht="15" customHeight="1" thickBot="1">
      <c r="A39" s="932"/>
      <c r="B39" s="746" t="s">
        <v>0</v>
      </c>
      <c r="C39" s="935" t="s">
        <v>91</v>
      </c>
      <c r="D39" s="935"/>
      <c r="E39" s="936"/>
      <c r="F39" s="746" t="s">
        <v>0</v>
      </c>
      <c r="G39" s="935" t="s">
        <v>91</v>
      </c>
      <c r="H39" s="935"/>
      <c r="I39" s="936"/>
      <c r="J39" s="746" t="s">
        <v>0</v>
      </c>
      <c r="K39" s="935" t="s">
        <v>91</v>
      </c>
      <c r="L39" s="935"/>
      <c r="M39" s="936"/>
      <c r="N39" s="746" t="s">
        <v>0</v>
      </c>
      <c r="O39" s="935" t="s">
        <v>91</v>
      </c>
      <c r="P39" s="935"/>
      <c r="Q39" s="935"/>
      <c r="R39" s="754"/>
    </row>
    <row r="40" spans="1:18">
      <c r="A40" s="193" t="s">
        <v>16</v>
      </c>
      <c r="B40" s="601">
        <v>54226</v>
      </c>
      <c r="C40" s="198">
        <v>3223.1334951456311</v>
      </c>
      <c r="D40" s="195">
        <v>3543.6398416886545</v>
      </c>
      <c r="E40" s="232">
        <v>4033.9594222833562</v>
      </c>
      <c r="F40" s="601">
        <v>8339</v>
      </c>
      <c r="G40" s="198">
        <v>3067.2763157894738</v>
      </c>
      <c r="H40" s="198">
        <v>3322.2405063291139</v>
      </c>
      <c r="I40" s="232">
        <v>3438.1599409448818</v>
      </c>
      <c r="J40" s="601">
        <v>38469</v>
      </c>
      <c r="K40" s="198">
        <v>3232.6815286624205</v>
      </c>
      <c r="L40" s="198">
        <v>3572.2199738903396</v>
      </c>
      <c r="M40" s="232">
        <v>3968.0071530758228</v>
      </c>
      <c r="N40" s="601">
        <v>7418</v>
      </c>
      <c r="O40" s="198">
        <v>3675.9273504273506</v>
      </c>
      <c r="P40" s="195">
        <v>4289.8536121673005</v>
      </c>
      <c r="Q40" s="198">
        <v>4930.3780487804879</v>
      </c>
    </row>
    <row r="41" spans="1:18">
      <c r="A41" s="187" t="s">
        <v>15</v>
      </c>
      <c r="B41" s="600">
        <v>51754</v>
      </c>
      <c r="C41" s="191">
        <v>2956.0841121495328</v>
      </c>
      <c r="D41" s="189">
        <v>3413.0356125356125</v>
      </c>
      <c r="E41" s="233">
        <v>3997.025787965616</v>
      </c>
      <c r="F41" s="600">
        <v>9457</v>
      </c>
      <c r="G41" s="191">
        <v>2774.7013888888887</v>
      </c>
      <c r="H41" s="191">
        <v>3062.6720116618076</v>
      </c>
      <c r="I41" s="233">
        <v>3356.6007462686566</v>
      </c>
      <c r="J41" s="600">
        <v>35702</v>
      </c>
      <c r="K41" s="191">
        <v>3031.8165905631658</v>
      </c>
      <c r="L41" s="191">
        <v>3485.7577319587631</v>
      </c>
      <c r="M41" s="233">
        <v>4011.8996478873241</v>
      </c>
      <c r="N41" s="600">
        <v>6595</v>
      </c>
      <c r="O41" s="191">
        <v>3371.1866197183099</v>
      </c>
      <c r="P41" s="189">
        <v>4204.666666666667</v>
      </c>
      <c r="Q41" s="191">
        <v>5073.5867346938776</v>
      </c>
    </row>
    <row r="42" spans="1:18">
      <c r="A42" s="193" t="s">
        <v>18</v>
      </c>
      <c r="B42" s="601">
        <v>23979</v>
      </c>
      <c r="C42" s="198">
        <v>2955.3249551166964</v>
      </c>
      <c r="D42" s="195">
        <v>3456.2898259705489</v>
      </c>
      <c r="E42" s="232">
        <v>4049.818181818182</v>
      </c>
      <c r="F42" s="601" t="s">
        <v>39</v>
      </c>
      <c r="G42" s="198">
        <v>2538.9615384615386</v>
      </c>
      <c r="H42" s="195">
        <v>2861.9035087719299</v>
      </c>
      <c r="I42" s="232">
        <v>3149.6071428571427</v>
      </c>
      <c r="J42" s="601">
        <v>16589</v>
      </c>
      <c r="K42" s="198">
        <v>2899.1702127659573</v>
      </c>
      <c r="L42" s="195">
        <v>3345.0038910505837</v>
      </c>
      <c r="M42" s="232">
        <v>3762.0676795580112</v>
      </c>
      <c r="N42" s="601" t="s">
        <v>39</v>
      </c>
      <c r="O42" s="198">
        <v>3486.0042016806724</v>
      </c>
      <c r="P42" s="195">
        <v>4071.3144796380088</v>
      </c>
      <c r="Q42" s="198">
        <v>4448.1899383983573</v>
      </c>
    </row>
    <row r="43" spans="1:18">
      <c r="A43" s="187" t="s">
        <v>14</v>
      </c>
      <c r="B43" s="600">
        <v>7337</v>
      </c>
      <c r="C43" s="191">
        <v>2777.4489247311826</v>
      </c>
      <c r="D43" s="189">
        <v>3242.4181034482758</v>
      </c>
      <c r="E43" s="233">
        <v>3866.0133928571427</v>
      </c>
      <c r="F43" s="600" t="s">
        <v>39</v>
      </c>
      <c r="G43" s="191" t="s">
        <v>79</v>
      </c>
      <c r="H43" s="191" t="s">
        <v>79</v>
      </c>
      <c r="I43" s="233" t="s">
        <v>79</v>
      </c>
      <c r="J43" s="600">
        <v>5007</v>
      </c>
      <c r="K43" s="191">
        <v>2766.6585365853657</v>
      </c>
      <c r="L43" s="191">
        <v>3214.5625</v>
      </c>
      <c r="M43" s="233">
        <v>3722.5505617977528</v>
      </c>
      <c r="N43" s="600" t="s">
        <v>39</v>
      </c>
      <c r="O43" s="191">
        <v>2987.21875</v>
      </c>
      <c r="P43" s="189">
        <v>3685.348484848485</v>
      </c>
      <c r="Q43" s="191">
        <v>4294.8548387096771</v>
      </c>
    </row>
    <row r="44" spans="1:18">
      <c r="A44" s="193" t="s">
        <v>13</v>
      </c>
      <c r="B44" s="601">
        <v>2739</v>
      </c>
      <c r="C44" s="198">
        <v>3022.1796875</v>
      </c>
      <c r="D44" s="195">
        <v>3452.0060240963853</v>
      </c>
      <c r="E44" s="232">
        <v>3928.5092592592591</v>
      </c>
      <c r="F44" s="601">
        <v>267</v>
      </c>
      <c r="G44" s="198" t="s">
        <v>79</v>
      </c>
      <c r="H44" s="195" t="s">
        <v>79</v>
      </c>
      <c r="I44" s="232" t="s">
        <v>79</v>
      </c>
      <c r="J44" s="601">
        <v>1999</v>
      </c>
      <c r="K44" s="198">
        <v>3046.7053571428573</v>
      </c>
      <c r="L44" s="195">
        <v>3445.3924731182797</v>
      </c>
      <c r="M44" s="232">
        <v>3820.9166666666665</v>
      </c>
      <c r="N44" s="601">
        <v>473</v>
      </c>
      <c r="O44" s="198" t="s">
        <v>79</v>
      </c>
      <c r="P44" s="195" t="s">
        <v>79</v>
      </c>
      <c r="Q44" s="198" t="s">
        <v>79</v>
      </c>
    </row>
    <row r="45" spans="1:18">
      <c r="A45" s="187" t="s">
        <v>12</v>
      </c>
      <c r="B45" s="600">
        <v>9097</v>
      </c>
      <c r="C45" s="191">
        <v>2964.8134715025908</v>
      </c>
      <c r="D45" s="189">
        <v>3382.0355329949239</v>
      </c>
      <c r="E45" s="233">
        <v>3971.6482558139537</v>
      </c>
      <c r="F45" s="600" t="s">
        <v>39</v>
      </c>
      <c r="G45" s="191">
        <v>2633.8333333333335</v>
      </c>
      <c r="H45" s="191">
        <v>2921.5526315789475</v>
      </c>
      <c r="I45" s="233">
        <v>3161.6111111111113</v>
      </c>
      <c r="J45" s="600">
        <v>6791</v>
      </c>
      <c r="K45" s="191">
        <v>2989.2019230769229</v>
      </c>
      <c r="L45" s="191">
        <v>3371.8571428571427</v>
      </c>
      <c r="M45" s="233">
        <v>3820.8457446808511</v>
      </c>
      <c r="N45" s="600" t="s">
        <v>39</v>
      </c>
      <c r="O45" s="191">
        <v>3576.8888888888887</v>
      </c>
      <c r="P45" s="189">
        <v>4159.7105263157891</v>
      </c>
      <c r="Q45" s="191">
        <v>4673.416666666667</v>
      </c>
    </row>
    <row r="46" spans="1:18">
      <c r="A46" s="193" t="s">
        <v>11</v>
      </c>
      <c r="B46" s="601">
        <v>25825</v>
      </c>
      <c r="C46" s="198">
        <v>3196.5755813953488</v>
      </c>
      <c r="D46" s="195">
        <v>3589.1873350923483</v>
      </c>
      <c r="E46" s="232">
        <v>4210.8911042944783</v>
      </c>
      <c r="F46" s="601">
        <v>2437</v>
      </c>
      <c r="G46" s="198">
        <v>2747.375</v>
      </c>
      <c r="H46" s="198">
        <v>3313.5952380952381</v>
      </c>
      <c r="I46" s="232">
        <v>3442.7297297297296</v>
      </c>
      <c r="J46" s="601">
        <v>19017</v>
      </c>
      <c r="K46" s="198">
        <v>3191.9719626168226</v>
      </c>
      <c r="L46" s="198">
        <v>3578.7478632478633</v>
      </c>
      <c r="M46" s="232">
        <v>4107.5244956772331</v>
      </c>
      <c r="N46" s="601">
        <v>4371</v>
      </c>
      <c r="O46" s="198">
        <v>3623.8455882352941</v>
      </c>
      <c r="P46" s="195">
        <v>4379.3095238095239</v>
      </c>
      <c r="Q46" s="198">
        <v>5046.423913043478</v>
      </c>
    </row>
    <row r="47" spans="1:18">
      <c r="A47" s="187" t="s">
        <v>10</v>
      </c>
      <c r="B47" s="600">
        <v>5335</v>
      </c>
      <c r="C47" s="191">
        <v>2595.1739130434785</v>
      </c>
      <c r="D47" s="189">
        <v>3008.880681818182</v>
      </c>
      <c r="E47" s="233">
        <v>3488.3826530612246</v>
      </c>
      <c r="F47" s="600" t="s">
        <v>39</v>
      </c>
      <c r="G47" s="191" t="s">
        <v>79</v>
      </c>
      <c r="H47" s="191" t="s">
        <v>79</v>
      </c>
      <c r="I47" s="233" t="s">
        <v>79</v>
      </c>
      <c r="J47" s="600">
        <v>3533</v>
      </c>
      <c r="K47" s="191">
        <v>2594.1688311688313</v>
      </c>
      <c r="L47" s="191">
        <v>2996.2407407407409</v>
      </c>
      <c r="M47" s="233">
        <v>3426.1313131313132</v>
      </c>
      <c r="N47" s="600" t="s">
        <v>39</v>
      </c>
      <c r="O47" s="191">
        <v>2714.953125</v>
      </c>
      <c r="P47" s="189">
        <v>3288.3571428571427</v>
      </c>
      <c r="Q47" s="191">
        <v>3889.086956521739</v>
      </c>
    </row>
    <row r="48" spans="1:18">
      <c r="A48" s="193" t="s">
        <v>9</v>
      </c>
      <c r="B48" s="601">
        <v>22962</v>
      </c>
      <c r="C48" s="198">
        <v>3045.7689243027889</v>
      </c>
      <c r="D48" s="195">
        <v>3450.9008016032062</v>
      </c>
      <c r="E48" s="232">
        <v>4077.7522522522522</v>
      </c>
      <c r="F48" s="601">
        <v>3026</v>
      </c>
      <c r="G48" s="198">
        <v>2863.4518072289156</v>
      </c>
      <c r="H48" s="198">
        <v>3104.4087947882736</v>
      </c>
      <c r="I48" s="232">
        <v>3266.2488986784142</v>
      </c>
      <c r="J48" s="601">
        <v>15812</v>
      </c>
      <c r="K48" s="198">
        <v>3077.8846153846152</v>
      </c>
      <c r="L48" s="198">
        <v>3490.0348837209303</v>
      </c>
      <c r="M48" s="232">
        <v>3976.9940239043826</v>
      </c>
      <c r="N48" s="601">
        <v>4124</v>
      </c>
      <c r="O48" s="198">
        <v>3425.0614035087719</v>
      </c>
      <c r="P48" s="195">
        <v>4221.088235294118</v>
      </c>
      <c r="Q48" s="198">
        <v>5006.9285714285716</v>
      </c>
    </row>
    <row r="49" spans="1:17">
      <c r="A49" s="187" t="s">
        <v>8</v>
      </c>
      <c r="B49" s="600">
        <v>88997</v>
      </c>
      <c r="C49" s="191">
        <v>3094.799230275818</v>
      </c>
      <c r="D49" s="189">
        <v>3497.6212583995111</v>
      </c>
      <c r="E49" s="233">
        <v>4081.746021642266</v>
      </c>
      <c r="F49" s="600">
        <v>10494</v>
      </c>
      <c r="G49" s="191">
        <v>2706.5567010309278</v>
      </c>
      <c r="H49" s="191">
        <v>3184.6772151898736</v>
      </c>
      <c r="I49" s="233">
        <v>3345.7954898911353</v>
      </c>
      <c r="J49" s="600">
        <v>63068</v>
      </c>
      <c r="K49" s="191">
        <v>3106.8811922753989</v>
      </c>
      <c r="L49" s="191">
        <v>3495.6423149905122</v>
      </c>
      <c r="M49" s="233">
        <v>3954.5449438202249</v>
      </c>
      <c r="N49" s="600">
        <v>15435</v>
      </c>
      <c r="O49" s="191">
        <v>3586.9241803278687</v>
      </c>
      <c r="P49" s="189">
        <v>4211.4628770301624</v>
      </c>
      <c r="Q49" s="191">
        <v>4910.4334600760458</v>
      </c>
    </row>
    <row r="50" spans="1:17">
      <c r="A50" s="193" t="s">
        <v>7</v>
      </c>
      <c r="B50" s="601">
        <v>18575</v>
      </c>
      <c r="C50" s="198">
        <v>3300.9224030037549</v>
      </c>
      <c r="D50" s="195">
        <v>3617.7868741542625</v>
      </c>
      <c r="E50" s="232">
        <v>4191.023097826087</v>
      </c>
      <c r="F50" s="601">
        <v>1745</v>
      </c>
      <c r="G50" s="198">
        <v>2952.7321428571427</v>
      </c>
      <c r="H50" s="198">
        <v>3305.3423423423424</v>
      </c>
      <c r="I50" s="232">
        <v>3396.9074803149606</v>
      </c>
      <c r="J50" s="601">
        <v>13728</v>
      </c>
      <c r="K50" s="198">
        <v>3307.5397111913358</v>
      </c>
      <c r="L50" s="198">
        <v>3608.4259259259261</v>
      </c>
      <c r="M50" s="232">
        <v>4075.6592356687897</v>
      </c>
      <c r="N50" s="601">
        <v>3102</v>
      </c>
      <c r="O50" s="198">
        <v>3762.7881355932204</v>
      </c>
      <c r="P50" s="195">
        <v>4300.9098360655735</v>
      </c>
      <c r="Q50" s="198">
        <v>4972.9576271186443</v>
      </c>
    </row>
    <row r="51" spans="1:17">
      <c r="A51" s="187" t="s">
        <v>6</v>
      </c>
      <c r="B51" s="600">
        <v>5201</v>
      </c>
      <c r="C51" s="191">
        <v>3202.0070921985816</v>
      </c>
      <c r="D51" s="189">
        <v>3534.6517857142858</v>
      </c>
      <c r="E51" s="233">
        <v>4050.3376623376626</v>
      </c>
      <c r="F51" s="600">
        <v>632</v>
      </c>
      <c r="G51" s="191">
        <v>3042.1666666666665</v>
      </c>
      <c r="H51" s="191">
        <v>3291.858024691358</v>
      </c>
      <c r="I51" s="233">
        <v>3481.75</v>
      </c>
      <c r="J51" s="600">
        <v>3771</v>
      </c>
      <c r="K51" s="191">
        <v>3198.9223300970875</v>
      </c>
      <c r="L51" s="191">
        <v>3538</v>
      </c>
      <c r="M51" s="233">
        <v>3983</v>
      </c>
      <c r="N51" s="600">
        <v>798</v>
      </c>
      <c r="O51" s="191">
        <v>3490.0833333333335</v>
      </c>
      <c r="P51" s="189">
        <v>4185.635135135135</v>
      </c>
      <c r="Q51" s="191">
        <v>4969.25</v>
      </c>
    </row>
    <row r="52" spans="1:17">
      <c r="A52" s="193" t="s">
        <v>5</v>
      </c>
      <c r="B52" s="601">
        <v>9450</v>
      </c>
      <c r="C52" s="198">
        <v>2935.1649484536083</v>
      </c>
      <c r="D52" s="195">
        <v>3430.1641791044776</v>
      </c>
      <c r="E52" s="232">
        <v>4056.5185185185187</v>
      </c>
      <c r="F52" s="601">
        <v>550</v>
      </c>
      <c r="G52" s="198">
        <v>2566.6764705882351</v>
      </c>
      <c r="H52" s="195">
        <v>2907.8529411764707</v>
      </c>
      <c r="I52" s="232">
        <v>3103.2777777777778</v>
      </c>
      <c r="J52" s="601">
        <v>6392</v>
      </c>
      <c r="K52" s="198">
        <v>2895.2183098591549</v>
      </c>
      <c r="L52" s="195">
        <v>3340.9255319148938</v>
      </c>
      <c r="M52" s="232">
        <v>3903.8834586466164</v>
      </c>
      <c r="N52" s="601">
        <v>2508</v>
      </c>
      <c r="O52" s="198">
        <v>3355.7631578947367</v>
      </c>
      <c r="P52" s="195">
        <v>3911.1060606060605</v>
      </c>
      <c r="Q52" s="198">
        <v>4542.4354838709678</v>
      </c>
    </row>
    <row r="53" spans="1:17">
      <c r="A53" s="187" t="s">
        <v>4</v>
      </c>
      <c r="B53" s="600">
        <v>6292</v>
      </c>
      <c r="C53" s="191">
        <v>2804.0256410256411</v>
      </c>
      <c r="D53" s="189">
        <v>3281.7925170068029</v>
      </c>
      <c r="E53" s="233">
        <v>3900.5</v>
      </c>
      <c r="F53" s="600">
        <v>496</v>
      </c>
      <c r="G53" s="191">
        <v>2562.0384615384614</v>
      </c>
      <c r="H53" s="191">
        <v>2838.9615384615386</v>
      </c>
      <c r="I53" s="233">
        <v>3057.318181818182</v>
      </c>
      <c r="J53" s="600">
        <v>4235</v>
      </c>
      <c r="K53" s="191">
        <v>2798.3316326530612</v>
      </c>
      <c r="L53" s="191">
        <v>3245.5320512820513</v>
      </c>
      <c r="M53" s="233">
        <v>3760.3684210526317</v>
      </c>
      <c r="N53" s="600">
        <v>1561</v>
      </c>
      <c r="O53" s="191">
        <v>3119.4814814814813</v>
      </c>
      <c r="P53" s="189">
        <v>3814.1904761904761</v>
      </c>
      <c r="Q53" s="191">
        <v>4300.109375</v>
      </c>
    </row>
    <row r="54" spans="1:17">
      <c r="A54" s="193" t="s">
        <v>3</v>
      </c>
      <c r="B54" s="601">
        <v>11308</v>
      </c>
      <c r="C54" s="198">
        <v>2908.306691449814</v>
      </c>
      <c r="D54" s="195">
        <v>3368.8098591549297</v>
      </c>
      <c r="E54" s="232">
        <v>3869.25</v>
      </c>
      <c r="F54" s="601" t="s">
        <v>39</v>
      </c>
      <c r="G54" s="198">
        <v>2710.872340425532</v>
      </c>
      <c r="H54" s="198">
        <v>2938.186567164179</v>
      </c>
      <c r="I54" s="232">
        <v>3155.3295454545455</v>
      </c>
      <c r="J54" s="601">
        <v>8114</v>
      </c>
      <c r="K54" s="198">
        <v>2929.0919540229884</v>
      </c>
      <c r="L54" s="198">
        <v>3363.810580204778</v>
      </c>
      <c r="M54" s="232">
        <v>3778.221088435374</v>
      </c>
      <c r="N54" s="601" t="s">
        <v>39</v>
      </c>
      <c r="O54" s="198">
        <v>3183</v>
      </c>
      <c r="P54" s="195">
        <v>3838</v>
      </c>
      <c r="Q54" s="198">
        <v>4499.4285714285716</v>
      </c>
    </row>
    <row r="55" spans="1:17" ht="14.5" thickBot="1">
      <c r="A55" s="187" t="s">
        <v>2</v>
      </c>
      <c r="B55" s="600">
        <v>7057</v>
      </c>
      <c r="C55" s="191">
        <v>2822.6323529411766</v>
      </c>
      <c r="D55" s="189">
        <v>3254.2621359223299</v>
      </c>
      <c r="E55" s="233">
        <v>3773.4700854700855</v>
      </c>
      <c r="F55" s="600" t="s">
        <v>39</v>
      </c>
      <c r="G55" s="191">
        <v>2485.1774193548385</v>
      </c>
      <c r="H55" s="189">
        <v>2763</v>
      </c>
      <c r="I55" s="233">
        <v>2970.03125</v>
      </c>
      <c r="J55" s="600">
        <v>4712</v>
      </c>
      <c r="K55" s="191">
        <v>2829.0714285714284</v>
      </c>
      <c r="L55" s="189">
        <v>3223.6927710843374</v>
      </c>
      <c r="M55" s="233">
        <v>3673.1315789473683</v>
      </c>
      <c r="N55" s="600" t="s">
        <v>39</v>
      </c>
      <c r="O55" s="191">
        <v>3161.7179487179487</v>
      </c>
      <c r="P55" s="189">
        <v>3631.478260869565</v>
      </c>
      <c r="Q55" s="191">
        <v>4162.0625</v>
      </c>
    </row>
    <row r="56" spans="1:17" ht="14.5" thickBot="1">
      <c r="A56" s="234" t="s">
        <v>20</v>
      </c>
      <c r="B56" s="643">
        <v>350134</v>
      </c>
      <c r="C56" s="644">
        <v>3043.2948756822316</v>
      </c>
      <c r="D56" s="235">
        <v>3479.9499126115352</v>
      </c>
      <c r="E56" s="237">
        <v>4047.5524243680065</v>
      </c>
      <c r="F56" s="751">
        <v>42085</v>
      </c>
      <c r="G56" s="642">
        <v>2762.4570349386213</v>
      </c>
      <c r="H56" s="238">
        <v>3147.8722842043453</v>
      </c>
      <c r="I56" s="239">
        <v>3370.641585760518</v>
      </c>
      <c r="J56" s="751">
        <v>246939</v>
      </c>
      <c r="K56" s="642">
        <v>3058.3197265232252</v>
      </c>
      <c r="L56" s="238">
        <v>3484.4930596400422</v>
      </c>
      <c r="M56" s="239">
        <v>3944.4978832442066</v>
      </c>
      <c r="N56" s="643">
        <v>61110</v>
      </c>
      <c r="O56" s="644">
        <v>3454.4606458123108</v>
      </c>
      <c r="P56" s="235">
        <v>4145.1870451237264</v>
      </c>
      <c r="Q56" s="238">
        <v>4815.84151547492</v>
      </c>
    </row>
    <row r="57" spans="1:17">
      <c r="A57" s="924" t="s">
        <v>301</v>
      </c>
      <c r="B57" s="924"/>
      <c r="C57" s="924"/>
      <c r="D57" s="924"/>
      <c r="E57" s="924"/>
      <c r="F57" s="924"/>
      <c r="G57" s="924"/>
      <c r="H57" s="924"/>
      <c r="I57" s="924"/>
      <c r="J57" s="924"/>
      <c r="K57" s="924"/>
      <c r="L57" s="924"/>
      <c r="M57" s="924"/>
      <c r="N57" s="924"/>
      <c r="O57" s="924"/>
      <c r="P57" s="924"/>
      <c r="Q57" s="924"/>
    </row>
    <row r="58" spans="1:17" ht="15" customHeight="1">
      <c r="A58" s="925" t="s">
        <v>84</v>
      </c>
      <c r="B58" s="925"/>
      <c r="C58" s="925"/>
      <c r="D58" s="925"/>
      <c r="E58" s="925"/>
      <c r="F58" s="925"/>
      <c r="G58" s="925"/>
      <c r="H58" s="925"/>
      <c r="I58" s="925"/>
      <c r="J58" s="925"/>
      <c r="K58" s="925"/>
      <c r="L58" s="925"/>
      <c r="M58" s="925"/>
      <c r="N58" s="925"/>
      <c r="O58" s="925"/>
      <c r="P58" s="925"/>
      <c r="Q58" s="925"/>
    </row>
    <row r="59" spans="1:17" ht="15" customHeight="1">
      <c r="A59" s="925" t="s">
        <v>75</v>
      </c>
      <c r="B59" s="925"/>
      <c r="C59" s="925"/>
      <c r="D59" s="925"/>
      <c r="E59" s="925"/>
      <c r="F59" s="925"/>
      <c r="G59" s="925"/>
      <c r="H59" s="925"/>
      <c r="I59" s="925"/>
      <c r="J59" s="925"/>
      <c r="K59" s="925"/>
      <c r="L59" s="925"/>
      <c r="M59" s="925"/>
      <c r="N59" s="925"/>
      <c r="O59" s="925"/>
      <c r="P59" s="925"/>
      <c r="Q59" s="925"/>
    </row>
    <row r="60" spans="1:17" ht="15" customHeight="1">
      <c r="A60" s="926" t="s">
        <v>76</v>
      </c>
      <c r="B60" s="926"/>
      <c r="C60" s="926"/>
      <c r="D60" s="926"/>
      <c r="E60" s="926"/>
      <c r="F60" s="926"/>
      <c r="G60" s="926"/>
      <c r="H60" s="926"/>
      <c r="I60" s="926"/>
      <c r="J60" s="926"/>
      <c r="K60" s="926"/>
      <c r="L60" s="926"/>
      <c r="M60" s="926"/>
      <c r="N60" s="926"/>
      <c r="O60" s="926"/>
      <c r="P60" s="926"/>
      <c r="Q60" s="926"/>
    </row>
    <row r="61" spans="1:17" ht="14.5">
      <c r="A61" s="744"/>
      <c r="B61" s="744"/>
      <c r="C61" s="744"/>
      <c r="D61" s="744"/>
      <c r="E61" s="744"/>
      <c r="F61" s="744"/>
      <c r="G61" s="744"/>
      <c r="H61" s="744"/>
      <c r="I61" s="744"/>
      <c r="J61" s="744"/>
      <c r="K61" s="744"/>
      <c r="L61" s="744"/>
      <c r="M61" s="744"/>
      <c r="N61" s="744"/>
      <c r="O61" s="744"/>
      <c r="P61" s="744"/>
      <c r="Q61" s="744"/>
    </row>
    <row r="62" spans="1:17" ht="23.5">
      <c r="A62" s="795">
        <v>2019</v>
      </c>
      <c r="B62" s="795"/>
      <c r="C62" s="795"/>
      <c r="D62" s="795"/>
      <c r="E62" s="795"/>
      <c r="F62" s="795"/>
      <c r="G62" s="795"/>
      <c r="H62" s="795"/>
      <c r="I62" s="795"/>
      <c r="J62" s="795"/>
      <c r="K62" s="795"/>
      <c r="L62" s="795"/>
      <c r="M62" s="795"/>
      <c r="N62" s="795"/>
      <c r="O62" s="795"/>
      <c r="P62" s="795"/>
      <c r="Q62" s="795"/>
    </row>
    <row r="63" spans="1:17" ht="14.5">
      <c r="A63" s="729"/>
      <c r="B63" s="744"/>
      <c r="C63" s="745"/>
      <c r="D63" s="744"/>
      <c r="E63" s="745"/>
      <c r="F63" s="745"/>
      <c r="G63" s="744"/>
      <c r="H63" s="745"/>
      <c r="I63" s="744"/>
      <c r="J63" s="744"/>
      <c r="K63" s="744"/>
      <c r="L63" s="744"/>
      <c r="M63" s="744"/>
      <c r="N63" s="744"/>
      <c r="O63" s="744"/>
      <c r="P63" s="744"/>
      <c r="Q63" s="744"/>
    </row>
    <row r="64" spans="1:17" ht="15" customHeight="1">
      <c r="A64" s="885" t="s">
        <v>282</v>
      </c>
      <c r="B64" s="885"/>
      <c r="C64" s="885"/>
      <c r="D64" s="885"/>
      <c r="E64" s="885"/>
      <c r="F64" s="885"/>
      <c r="G64" s="885"/>
      <c r="H64" s="885"/>
      <c r="I64" s="885"/>
      <c r="J64" s="885"/>
      <c r="K64" s="885"/>
      <c r="L64" s="885"/>
      <c r="M64" s="885"/>
      <c r="N64" s="885"/>
      <c r="O64" s="885"/>
      <c r="P64" s="885"/>
      <c r="Q64" s="885"/>
    </row>
    <row r="65" spans="1:17" ht="15" customHeight="1">
      <c r="A65" s="930" t="s">
        <v>21</v>
      </c>
      <c r="B65" s="916" t="s">
        <v>80</v>
      </c>
      <c r="C65" s="917"/>
      <c r="D65" s="917"/>
      <c r="E65" s="917"/>
      <c r="F65" s="917"/>
      <c r="G65" s="917"/>
      <c r="H65" s="917"/>
      <c r="I65" s="917"/>
      <c r="J65" s="917"/>
      <c r="K65" s="917"/>
      <c r="L65" s="917"/>
      <c r="M65" s="917"/>
      <c r="N65" s="917"/>
      <c r="O65" s="917"/>
      <c r="P65" s="917"/>
      <c r="Q65" s="918"/>
    </row>
    <row r="66" spans="1:17" ht="14.25" customHeight="1">
      <c r="A66" s="931"/>
      <c r="B66" s="916" t="s">
        <v>22</v>
      </c>
      <c r="C66" s="917"/>
      <c r="D66" s="917"/>
      <c r="E66" s="919"/>
      <c r="F66" s="917" t="s">
        <v>81</v>
      </c>
      <c r="G66" s="917"/>
      <c r="H66" s="917"/>
      <c r="I66" s="919"/>
      <c r="J66" s="917" t="s">
        <v>82</v>
      </c>
      <c r="K66" s="917"/>
      <c r="L66" s="917"/>
      <c r="M66" s="919"/>
      <c r="N66" s="916" t="s">
        <v>83</v>
      </c>
      <c r="O66" s="917"/>
      <c r="P66" s="917"/>
      <c r="Q66" s="918"/>
    </row>
    <row r="67" spans="1:17" ht="14.5">
      <c r="A67" s="931"/>
      <c r="B67" s="933" t="s">
        <v>22</v>
      </c>
      <c r="C67" s="914" t="s">
        <v>23</v>
      </c>
      <c r="D67" s="914"/>
      <c r="E67" s="915"/>
      <c r="F67" s="933" t="s">
        <v>22</v>
      </c>
      <c r="G67" s="914" t="s">
        <v>23</v>
      </c>
      <c r="H67" s="914"/>
      <c r="I67" s="915"/>
      <c r="J67" s="933" t="s">
        <v>22</v>
      </c>
      <c r="K67" s="914" t="s">
        <v>23</v>
      </c>
      <c r="L67" s="914"/>
      <c r="M67" s="915"/>
      <c r="N67" s="933" t="s">
        <v>22</v>
      </c>
      <c r="O67" s="914" t="s">
        <v>23</v>
      </c>
      <c r="P67" s="914"/>
      <c r="Q67" s="929"/>
    </row>
    <row r="68" spans="1:17" ht="58">
      <c r="A68" s="931"/>
      <c r="B68" s="934"/>
      <c r="C68" s="726" t="s">
        <v>72</v>
      </c>
      <c r="D68" s="727" t="s">
        <v>73</v>
      </c>
      <c r="E68" s="728" t="s">
        <v>74</v>
      </c>
      <c r="F68" s="934"/>
      <c r="G68" s="726" t="s">
        <v>72</v>
      </c>
      <c r="H68" s="727" t="s">
        <v>73</v>
      </c>
      <c r="I68" s="728" t="s">
        <v>74</v>
      </c>
      <c r="J68" s="934"/>
      <c r="K68" s="726" t="s">
        <v>72</v>
      </c>
      <c r="L68" s="727" t="s">
        <v>73</v>
      </c>
      <c r="M68" s="728" t="s">
        <v>74</v>
      </c>
      <c r="N68" s="934"/>
      <c r="O68" s="726" t="s">
        <v>72</v>
      </c>
      <c r="P68" s="727" t="s">
        <v>73</v>
      </c>
      <c r="Q68" s="727" t="s">
        <v>74</v>
      </c>
    </row>
    <row r="69" spans="1:17" ht="15" thickBot="1">
      <c r="A69" s="932"/>
      <c r="B69" s="746" t="s">
        <v>0</v>
      </c>
      <c r="C69" s="935" t="s">
        <v>91</v>
      </c>
      <c r="D69" s="935"/>
      <c r="E69" s="936"/>
      <c r="F69" s="746" t="s">
        <v>0</v>
      </c>
      <c r="G69" s="935" t="s">
        <v>91</v>
      </c>
      <c r="H69" s="935"/>
      <c r="I69" s="936"/>
      <c r="J69" s="746" t="s">
        <v>0</v>
      </c>
      <c r="K69" s="935" t="s">
        <v>91</v>
      </c>
      <c r="L69" s="935"/>
      <c r="M69" s="936"/>
      <c r="N69" s="746" t="s">
        <v>0</v>
      </c>
      <c r="O69" s="937" t="s">
        <v>91</v>
      </c>
      <c r="P69" s="935"/>
      <c r="Q69" s="921"/>
    </row>
    <row r="70" spans="1:17">
      <c r="A70" s="193" t="s">
        <v>16</v>
      </c>
      <c r="B70" s="601">
        <v>52327</v>
      </c>
      <c r="C70" s="198">
        <v>3180.7477840451247</v>
      </c>
      <c r="D70" s="195">
        <v>3498.9526854219948</v>
      </c>
      <c r="E70" s="232">
        <v>3994.2303459119498</v>
      </c>
      <c r="F70" s="601">
        <v>8125</v>
      </c>
      <c r="G70" s="198">
        <v>2988.0868055555557</v>
      </c>
      <c r="H70" s="198">
        <v>3274.8848857644989</v>
      </c>
      <c r="I70" s="232">
        <v>3385.9469632164241</v>
      </c>
      <c r="J70" s="601">
        <v>36928</v>
      </c>
      <c r="K70" s="198">
        <v>3195.3979591836733</v>
      </c>
      <c r="L70" s="198">
        <v>3528.3921220723919</v>
      </c>
      <c r="M70" s="232">
        <v>3916.5</v>
      </c>
      <c r="N70" s="601">
        <v>7274</v>
      </c>
      <c r="O70" s="198">
        <v>3649.2132352941176</v>
      </c>
      <c r="P70" s="195">
        <v>4238.8233532934128</v>
      </c>
      <c r="Q70" s="198">
        <v>4875.7118644067796</v>
      </c>
    </row>
    <row r="71" spans="1:17">
      <c r="A71" s="187" t="s">
        <v>15</v>
      </c>
      <c r="B71" s="600">
        <v>49825</v>
      </c>
      <c r="C71" s="191">
        <v>2907.335511982571</v>
      </c>
      <c r="D71" s="189">
        <v>3341.5887656033287</v>
      </c>
      <c r="E71" s="233">
        <v>3892.0629575402636</v>
      </c>
      <c r="F71" s="600">
        <v>8996</v>
      </c>
      <c r="G71" s="191">
        <v>2700.1402877697842</v>
      </c>
      <c r="H71" s="191">
        <v>2970.2368421052633</v>
      </c>
      <c r="I71" s="233">
        <v>3290.2868561278865</v>
      </c>
      <c r="J71" s="600">
        <v>34343</v>
      </c>
      <c r="K71" s="191">
        <v>2972.15</v>
      </c>
      <c r="L71" s="191">
        <v>3406.5934489402698</v>
      </c>
      <c r="M71" s="233">
        <v>3898.2252650176679</v>
      </c>
      <c r="N71" s="600">
        <v>6486</v>
      </c>
      <c r="O71" s="191">
        <v>3320.5495049504952</v>
      </c>
      <c r="P71" s="189">
        <v>4116.2303370786512</v>
      </c>
      <c r="Q71" s="191">
        <v>4965.5</v>
      </c>
    </row>
    <row r="72" spans="1:17">
      <c r="A72" s="193" t="s">
        <v>18</v>
      </c>
      <c r="B72" s="601">
        <v>23537</v>
      </c>
      <c r="C72" s="198">
        <v>2857.589877835951</v>
      </c>
      <c r="D72" s="195">
        <v>3313.8973288814691</v>
      </c>
      <c r="E72" s="232">
        <v>3809.4555369127515</v>
      </c>
      <c r="F72" s="601">
        <v>1229</v>
      </c>
      <c r="G72" s="198">
        <v>2474.3970588235293</v>
      </c>
      <c r="H72" s="195">
        <v>2778.6746031746034</v>
      </c>
      <c r="I72" s="232">
        <v>3025.228260869565</v>
      </c>
      <c r="J72" s="601">
        <v>16478</v>
      </c>
      <c r="K72" s="198">
        <v>2808.4333333333334</v>
      </c>
      <c r="L72" s="195">
        <v>3230.6601423487546</v>
      </c>
      <c r="M72" s="232">
        <v>3626.5554089709763</v>
      </c>
      <c r="N72" s="601">
        <v>5830</v>
      </c>
      <c r="O72" s="198">
        <v>3334.6145833333335</v>
      </c>
      <c r="P72" s="195">
        <v>3804.1971830985917</v>
      </c>
      <c r="Q72" s="198">
        <v>4157.56106870229</v>
      </c>
    </row>
    <row r="73" spans="1:17">
      <c r="A73" s="187" t="s">
        <v>14</v>
      </c>
      <c r="B73" s="600">
        <v>7354</v>
      </c>
      <c r="C73" s="191">
        <v>2709.6530054644809</v>
      </c>
      <c r="D73" s="189">
        <v>3188.9408602150538</v>
      </c>
      <c r="E73" s="233">
        <v>3795.1428571428573</v>
      </c>
      <c r="F73" s="600" t="s">
        <v>39</v>
      </c>
      <c r="G73" s="191" t="s">
        <v>79</v>
      </c>
      <c r="H73" s="191" t="s">
        <v>79</v>
      </c>
      <c r="I73" s="233" t="s">
        <v>79</v>
      </c>
      <c r="J73" s="600">
        <v>5111</v>
      </c>
      <c r="K73" s="191">
        <v>2702.2086330935253</v>
      </c>
      <c r="L73" s="191">
        <v>3139.5287769784172</v>
      </c>
      <c r="M73" s="233">
        <v>3654.3563829787236</v>
      </c>
      <c r="N73" s="600" t="s">
        <v>39</v>
      </c>
      <c r="O73" s="191">
        <v>2920.5892857142858</v>
      </c>
      <c r="P73" s="189">
        <v>3622.0116279069766</v>
      </c>
      <c r="Q73" s="191">
        <v>4229.1290322580644</v>
      </c>
    </row>
    <row r="74" spans="1:17">
      <c r="A74" s="193" t="s">
        <v>13</v>
      </c>
      <c r="B74" s="601">
        <v>2723</v>
      </c>
      <c r="C74" s="198">
        <v>2900.2093023255816</v>
      </c>
      <c r="D74" s="195">
        <v>3383.6349206349205</v>
      </c>
      <c r="E74" s="232">
        <v>3849.5625</v>
      </c>
      <c r="F74" s="601" t="s">
        <v>39</v>
      </c>
      <c r="G74" s="198" t="s">
        <v>79</v>
      </c>
      <c r="H74" s="195" t="s">
        <v>79</v>
      </c>
      <c r="I74" s="232" t="s">
        <v>79</v>
      </c>
      <c r="J74" s="601">
        <v>1970</v>
      </c>
      <c r="K74" s="198">
        <v>2921.3333333333335</v>
      </c>
      <c r="L74" s="195">
        <v>3379.2128712871286</v>
      </c>
      <c r="M74" s="232">
        <v>3729.1290322580644</v>
      </c>
      <c r="N74" s="601" t="s">
        <v>39</v>
      </c>
      <c r="O74" s="198" t="s">
        <v>79</v>
      </c>
      <c r="P74" s="195" t="s">
        <v>79</v>
      </c>
      <c r="Q74" s="198" t="s">
        <v>79</v>
      </c>
    </row>
    <row r="75" spans="1:17">
      <c r="A75" s="187" t="s">
        <v>12</v>
      </c>
      <c r="B75" s="600">
        <v>8782</v>
      </c>
      <c r="C75" s="191">
        <v>2913.6880733944954</v>
      </c>
      <c r="D75" s="189">
        <v>3338.3342245989306</v>
      </c>
      <c r="E75" s="233">
        <v>3895.1629213483147</v>
      </c>
      <c r="F75" s="600" t="s">
        <v>39</v>
      </c>
      <c r="G75" s="191">
        <v>2579.5322580645161</v>
      </c>
      <c r="H75" s="191">
        <v>2904.5540540540542</v>
      </c>
      <c r="I75" s="233">
        <v>3100.5</v>
      </c>
      <c r="J75" s="600">
        <v>6495</v>
      </c>
      <c r="K75" s="191">
        <v>2928.1355421686749</v>
      </c>
      <c r="L75" s="191">
        <v>3330.9858934169279</v>
      </c>
      <c r="M75" s="233">
        <v>3727.3333333333335</v>
      </c>
      <c r="N75" s="600" t="s">
        <v>39</v>
      </c>
      <c r="O75" s="191">
        <v>3570.7586206896553</v>
      </c>
      <c r="P75" s="189">
        <v>4112.0625</v>
      </c>
      <c r="Q75" s="191">
        <v>4547</v>
      </c>
    </row>
    <row r="76" spans="1:17">
      <c r="A76" s="193" t="s">
        <v>11</v>
      </c>
      <c r="B76" s="601">
        <v>25032</v>
      </c>
      <c r="C76" s="198">
        <v>3159.1575875486383</v>
      </c>
      <c r="D76" s="195">
        <v>3545.8589108910892</v>
      </c>
      <c r="E76" s="232">
        <v>4160.8197674418607</v>
      </c>
      <c r="F76" s="601" t="s">
        <v>39</v>
      </c>
      <c r="G76" s="198">
        <v>2777.8148148148148</v>
      </c>
      <c r="H76" s="198">
        <v>3269.5170940170942</v>
      </c>
      <c r="I76" s="232">
        <v>3393.1724137931033</v>
      </c>
      <c r="J76" s="601">
        <v>18415</v>
      </c>
      <c r="K76" s="198">
        <v>3149.8928571428573</v>
      </c>
      <c r="L76" s="198">
        <v>3532.6374622356498</v>
      </c>
      <c r="M76" s="232">
        <v>4052.3788343558281</v>
      </c>
      <c r="N76" s="601" t="s">
        <v>39</v>
      </c>
      <c r="O76" s="198">
        <v>3578.4850746268658</v>
      </c>
      <c r="P76" s="195">
        <v>4323.8576642335765</v>
      </c>
      <c r="Q76" s="198">
        <v>4953.217391304348</v>
      </c>
    </row>
    <row r="77" spans="1:17">
      <c r="A77" s="187" t="s">
        <v>10</v>
      </c>
      <c r="B77" s="600">
        <v>5223</v>
      </c>
      <c r="C77" s="191">
        <v>2442.0570175438597</v>
      </c>
      <c r="D77" s="189">
        <v>2832.4602272727275</v>
      </c>
      <c r="E77" s="233">
        <v>3322.7355769230771</v>
      </c>
      <c r="F77" s="600" t="s">
        <v>39</v>
      </c>
      <c r="G77" s="191" t="s">
        <v>79</v>
      </c>
      <c r="H77" s="191" t="s">
        <v>79</v>
      </c>
      <c r="I77" s="233" t="s">
        <v>79</v>
      </c>
      <c r="J77" s="600">
        <v>3515</v>
      </c>
      <c r="K77" s="191">
        <v>2431.59375</v>
      </c>
      <c r="L77" s="191">
        <v>2818.5656934306571</v>
      </c>
      <c r="M77" s="233">
        <v>3256.0743243243242</v>
      </c>
      <c r="N77" s="600" t="s">
        <v>39</v>
      </c>
      <c r="O77" s="191">
        <v>2546.1896551724139</v>
      </c>
      <c r="P77" s="189">
        <v>3081.2692307692309</v>
      </c>
      <c r="Q77" s="191">
        <v>3701.6904761904761</v>
      </c>
    </row>
    <row r="78" spans="1:17">
      <c r="A78" s="193" t="s">
        <v>9</v>
      </c>
      <c r="B78" s="601">
        <v>21745</v>
      </c>
      <c r="C78" s="198">
        <v>2997.6486175115206</v>
      </c>
      <c r="D78" s="195">
        <v>3414.1238532110092</v>
      </c>
      <c r="E78" s="232">
        <v>4054.1426380368098</v>
      </c>
      <c r="F78" s="601">
        <v>2606</v>
      </c>
      <c r="G78" s="198">
        <v>2801.7135922330099</v>
      </c>
      <c r="H78" s="198">
        <v>3054.998269896194</v>
      </c>
      <c r="I78" s="232">
        <v>3219.0622317596567</v>
      </c>
      <c r="J78" s="601">
        <v>15159</v>
      </c>
      <c r="K78" s="198">
        <v>3014.4577259475218</v>
      </c>
      <c r="L78" s="198">
        <v>3429.3293216630195</v>
      </c>
      <c r="M78" s="232">
        <v>3935.6744186046512</v>
      </c>
      <c r="N78" s="601">
        <v>3980</v>
      </c>
      <c r="O78" s="198">
        <v>3432.5</v>
      </c>
      <c r="P78" s="195">
        <v>4181.75</v>
      </c>
      <c r="Q78" s="198">
        <v>4925.0901639344265</v>
      </c>
    </row>
    <row r="79" spans="1:17">
      <c r="A79" s="187" t="s">
        <v>8</v>
      </c>
      <c r="B79" s="600">
        <v>85311</v>
      </c>
      <c r="C79" s="191">
        <v>3072.6046186144158</v>
      </c>
      <c r="D79" s="189">
        <v>3470.9965357967667</v>
      </c>
      <c r="E79" s="233">
        <v>4078.0124455507157</v>
      </c>
      <c r="F79" s="600">
        <v>9682</v>
      </c>
      <c r="G79" s="191">
        <v>2680.96875</v>
      </c>
      <c r="H79" s="191">
        <v>3115.4371069182389</v>
      </c>
      <c r="I79" s="233">
        <v>3292.6712802768166</v>
      </c>
      <c r="J79" s="600">
        <v>60456</v>
      </c>
      <c r="K79" s="191">
        <v>3085.8965183752416</v>
      </c>
      <c r="L79" s="191">
        <v>3463.2614252517428</v>
      </c>
      <c r="M79" s="233">
        <v>3944.4427312775329</v>
      </c>
      <c r="N79" s="600">
        <v>15173</v>
      </c>
      <c r="O79" s="191">
        <v>3586.7019230769229</v>
      </c>
      <c r="P79" s="189">
        <v>4193.8374083129584</v>
      </c>
      <c r="Q79" s="191">
        <v>4871.4353146853146</v>
      </c>
    </row>
    <row r="80" spans="1:17">
      <c r="A80" s="193" t="s">
        <v>7</v>
      </c>
      <c r="B80" s="601">
        <v>18208</v>
      </c>
      <c r="C80" s="198">
        <v>3264.7357059509918</v>
      </c>
      <c r="D80" s="195">
        <v>3574.3738738738739</v>
      </c>
      <c r="E80" s="232">
        <v>4145.9767726161372</v>
      </c>
      <c r="F80" s="601">
        <v>1669</v>
      </c>
      <c r="G80" s="198">
        <v>2926.0208333333335</v>
      </c>
      <c r="H80" s="198">
        <v>3269.25</v>
      </c>
      <c r="I80" s="232">
        <v>3354.8918918918921</v>
      </c>
      <c r="J80" s="601">
        <v>13459</v>
      </c>
      <c r="K80" s="198">
        <v>3268.8291245791247</v>
      </c>
      <c r="L80" s="198">
        <v>3562.788732394366</v>
      </c>
      <c r="M80" s="232">
        <v>4037.4296577946766</v>
      </c>
      <c r="N80" s="601">
        <v>3080</v>
      </c>
      <c r="O80" s="198">
        <v>3723.2272727272725</v>
      </c>
      <c r="P80" s="195">
        <v>4250.9310344827591</v>
      </c>
      <c r="Q80" s="198">
        <v>4887.0853658536589</v>
      </c>
    </row>
    <row r="81" spans="1:17">
      <c r="A81" s="187" t="s">
        <v>6</v>
      </c>
      <c r="B81" s="600">
        <v>4966</v>
      </c>
      <c r="C81" s="191">
        <v>3186.6111111111113</v>
      </c>
      <c r="D81" s="189">
        <v>3500.310606060606</v>
      </c>
      <c r="E81" s="233">
        <v>4042.5454545454545</v>
      </c>
      <c r="F81" s="600">
        <v>592</v>
      </c>
      <c r="G81" s="191">
        <v>3023.8333333333335</v>
      </c>
      <c r="H81" s="191">
        <v>3275.8521126760565</v>
      </c>
      <c r="I81" s="233">
        <v>3451.409090909091</v>
      </c>
      <c r="J81" s="600">
        <v>3595</v>
      </c>
      <c r="K81" s="191">
        <v>3172.4086021505377</v>
      </c>
      <c r="L81" s="191">
        <v>3497.0561224489797</v>
      </c>
      <c r="M81" s="233">
        <v>3935.4719101123596</v>
      </c>
      <c r="N81" s="600">
        <v>779</v>
      </c>
      <c r="O81" s="191">
        <v>3602.375</v>
      </c>
      <c r="P81" s="189">
        <v>4190.083333333333</v>
      </c>
      <c r="Q81" s="191">
        <v>4970.03125</v>
      </c>
    </row>
    <row r="82" spans="1:17">
      <c r="A82" s="193" t="s">
        <v>5</v>
      </c>
      <c r="B82" s="601">
        <v>9889</v>
      </c>
      <c r="C82" s="198">
        <v>2882.3326271186443</v>
      </c>
      <c r="D82" s="195">
        <v>3344.6119691119693</v>
      </c>
      <c r="E82" s="232">
        <v>3956.1469298245615</v>
      </c>
      <c r="F82" s="601">
        <v>509</v>
      </c>
      <c r="G82" s="198">
        <v>2583.5882352941176</v>
      </c>
      <c r="H82" s="195">
        <v>2860.6851851851852</v>
      </c>
      <c r="I82" s="232">
        <v>3076.5416666666665</v>
      </c>
      <c r="J82" s="601">
        <v>6849</v>
      </c>
      <c r="K82" s="198">
        <v>2849.5517241379312</v>
      </c>
      <c r="L82" s="195">
        <v>3261.0198019801978</v>
      </c>
      <c r="M82" s="232">
        <v>3796.7701612903224</v>
      </c>
      <c r="N82" s="601">
        <v>2531</v>
      </c>
      <c r="O82" s="198">
        <v>3277.4886363636365</v>
      </c>
      <c r="P82" s="195">
        <v>3814.5151515151515</v>
      </c>
      <c r="Q82" s="198">
        <v>4297.583333333333</v>
      </c>
    </row>
    <row r="83" spans="1:17">
      <c r="A83" s="187" t="s">
        <v>4</v>
      </c>
      <c r="B83" s="600">
        <v>5977</v>
      </c>
      <c r="C83" s="191">
        <v>2748.8274647887324</v>
      </c>
      <c r="D83" s="189">
        <v>3236.4375</v>
      </c>
      <c r="E83" s="233">
        <v>3867.6875</v>
      </c>
      <c r="F83" s="600" t="s">
        <v>39</v>
      </c>
      <c r="G83" s="191">
        <v>2488</v>
      </c>
      <c r="H83" s="191">
        <v>2755.0454545454545</v>
      </c>
      <c r="I83" s="233">
        <v>3012.4565217391305</v>
      </c>
      <c r="J83" s="600">
        <v>4053</v>
      </c>
      <c r="K83" s="191">
        <v>2744.5934065934066</v>
      </c>
      <c r="L83" s="191">
        <v>3197.6088435374149</v>
      </c>
      <c r="M83" s="233">
        <v>3719.818181818182</v>
      </c>
      <c r="N83" s="600" t="s">
        <v>39</v>
      </c>
      <c r="O83" s="191">
        <v>3059.7105263157896</v>
      </c>
      <c r="P83" s="189">
        <v>3710.5</v>
      </c>
      <c r="Q83" s="191">
        <v>4229.875</v>
      </c>
    </row>
    <row r="84" spans="1:17">
      <c r="A84" s="193" t="s">
        <v>3</v>
      </c>
      <c r="B84" s="601">
        <v>10934</v>
      </c>
      <c r="C84" s="198">
        <v>2850.3863636363635</v>
      </c>
      <c r="D84" s="195">
        <v>3308.6690140845071</v>
      </c>
      <c r="E84" s="232">
        <v>3823.6104651162791</v>
      </c>
      <c r="F84" s="601">
        <v>942</v>
      </c>
      <c r="G84" s="198">
        <v>2655.5</v>
      </c>
      <c r="H84" s="198">
        <v>2882.318181818182</v>
      </c>
      <c r="I84" s="232">
        <v>3095.3412698412699</v>
      </c>
      <c r="J84" s="601">
        <v>7908</v>
      </c>
      <c r="K84" s="198">
        <v>2865.2222222222222</v>
      </c>
      <c r="L84" s="198">
        <v>3301.8840830449826</v>
      </c>
      <c r="M84" s="232">
        <v>3736.7903225806454</v>
      </c>
      <c r="N84" s="601">
        <v>2084</v>
      </c>
      <c r="O84" s="198">
        <v>3127.5833333333335</v>
      </c>
      <c r="P84" s="195">
        <v>3771.6111111111113</v>
      </c>
      <c r="Q84" s="198">
        <v>4446.9285714285716</v>
      </c>
    </row>
    <row r="85" spans="1:17" ht="14.5" thickBot="1">
      <c r="A85" s="187" t="s">
        <v>2</v>
      </c>
      <c r="B85" s="600">
        <v>6885</v>
      </c>
      <c r="C85" s="191">
        <v>2755.8125</v>
      </c>
      <c r="D85" s="189">
        <v>3197.0639810426542</v>
      </c>
      <c r="E85" s="233">
        <v>3702.2523364485983</v>
      </c>
      <c r="F85" s="600" t="s">
        <v>39</v>
      </c>
      <c r="G85" s="191">
        <v>2492.8076923076924</v>
      </c>
      <c r="H85" s="189">
        <v>2687.537037037037</v>
      </c>
      <c r="I85" s="233">
        <v>2917.7413793103447</v>
      </c>
      <c r="J85" s="600">
        <v>4674</v>
      </c>
      <c r="K85" s="191">
        <v>2761.1907894736842</v>
      </c>
      <c r="L85" s="189">
        <v>3163.8333333333335</v>
      </c>
      <c r="M85" s="233">
        <v>3599.4583333333335</v>
      </c>
      <c r="N85" s="600" t="s">
        <v>39</v>
      </c>
      <c r="O85" s="191">
        <v>3034.0227272727275</v>
      </c>
      <c r="P85" s="189">
        <v>3529.25</v>
      </c>
      <c r="Q85" s="191">
        <v>4074.1111111111113</v>
      </c>
    </row>
    <row r="86" spans="1:17" ht="14.5" thickBot="1">
      <c r="A86" s="234" t="s">
        <v>20</v>
      </c>
      <c r="B86" s="643">
        <v>338719</v>
      </c>
      <c r="C86" s="644">
        <v>2989.0383576874206</v>
      </c>
      <c r="D86" s="235">
        <v>3426.1803049310047</v>
      </c>
      <c r="E86" s="237">
        <v>3986.0982772934826</v>
      </c>
      <c r="F86" s="751">
        <v>39460</v>
      </c>
      <c r="G86" s="642">
        <v>2701.4205426356589</v>
      </c>
      <c r="H86" s="238">
        <v>3088.2593360995852</v>
      </c>
      <c r="I86" s="239">
        <v>3322.6501706484642</v>
      </c>
      <c r="J86" s="751">
        <v>239409</v>
      </c>
      <c r="K86" s="642">
        <v>3002.1783029001076</v>
      </c>
      <c r="L86" s="238">
        <v>3427.6035201766222</v>
      </c>
      <c r="M86" s="239">
        <v>3883.2577076959283</v>
      </c>
      <c r="N86" s="643">
        <v>59850</v>
      </c>
      <c r="O86" s="644">
        <v>3402.0237603305786</v>
      </c>
      <c r="P86" s="235">
        <v>4072.747409326425</v>
      </c>
      <c r="Q86" s="238">
        <v>4739.2290794979081</v>
      </c>
    </row>
    <row r="87" spans="1:17">
      <c r="A87" s="924" t="s">
        <v>301</v>
      </c>
      <c r="B87" s="924"/>
      <c r="C87" s="924"/>
      <c r="D87" s="924"/>
      <c r="E87" s="924"/>
      <c r="F87" s="924"/>
      <c r="G87" s="924"/>
      <c r="H87" s="924"/>
      <c r="I87" s="924"/>
      <c r="J87" s="924"/>
      <c r="K87" s="924"/>
      <c r="L87" s="924"/>
      <c r="M87" s="924"/>
      <c r="N87" s="924"/>
      <c r="O87" s="924"/>
      <c r="P87" s="924"/>
      <c r="Q87" s="924"/>
    </row>
    <row r="88" spans="1:17" ht="15" customHeight="1">
      <c r="A88" s="925" t="s">
        <v>84</v>
      </c>
      <c r="B88" s="925"/>
      <c r="C88" s="925"/>
      <c r="D88" s="925"/>
      <c r="E88" s="925"/>
      <c r="F88" s="925"/>
      <c r="G88" s="925"/>
      <c r="H88" s="925"/>
      <c r="I88" s="925"/>
      <c r="J88" s="925"/>
      <c r="K88" s="925"/>
      <c r="L88" s="925"/>
      <c r="M88" s="925"/>
      <c r="N88" s="925"/>
      <c r="O88" s="925"/>
      <c r="P88" s="925"/>
      <c r="Q88" s="925"/>
    </row>
    <row r="89" spans="1:17" ht="15" customHeight="1">
      <c r="A89" s="925" t="s">
        <v>75</v>
      </c>
      <c r="B89" s="925"/>
      <c r="C89" s="925"/>
      <c r="D89" s="925"/>
      <c r="E89" s="925"/>
      <c r="F89" s="925"/>
      <c r="G89" s="925"/>
      <c r="H89" s="925"/>
      <c r="I89" s="925"/>
      <c r="J89" s="925"/>
      <c r="K89" s="925"/>
      <c r="L89" s="925"/>
      <c r="M89" s="925"/>
      <c r="N89" s="925"/>
      <c r="O89" s="925"/>
      <c r="P89" s="925"/>
      <c r="Q89" s="925"/>
    </row>
    <row r="90" spans="1:17" ht="15" customHeight="1">
      <c r="A90" s="926" t="s">
        <v>76</v>
      </c>
      <c r="B90" s="926"/>
      <c r="C90" s="926"/>
      <c r="D90" s="926"/>
      <c r="E90" s="926"/>
      <c r="F90" s="926"/>
      <c r="G90" s="926"/>
      <c r="H90" s="926"/>
      <c r="I90" s="926"/>
      <c r="J90" s="926"/>
      <c r="K90" s="926"/>
      <c r="L90" s="926"/>
      <c r="M90" s="926"/>
      <c r="N90" s="926"/>
      <c r="O90" s="926"/>
      <c r="P90" s="926"/>
      <c r="Q90" s="926"/>
    </row>
    <row r="91" spans="1:17" ht="14.5">
      <c r="A91" s="273"/>
      <c r="B91" s="744"/>
      <c r="C91" s="744"/>
      <c r="D91" s="744"/>
      <c r="E91" s="744"/>
      <c r="F91" s="744"/>
      <c r="G91" s="744"/>
      <c r="H91" s="744"/>
      <c r="I91" s="744"/>
      <c r="J91" s="744"/>
      <c r="K91" s="744"/>
      <c r="L91" s="744"/>
      <c r="M91" s="744"/>
      <c r="N91" s="744"/>
      <c r="O91" s="744"/>
      <c r="P91" s="744"/>
      <c r="Q91" s="744"/>
    </row>
    <row r="92" spans="1:17" ht="14.5">
      <c r="A92" s="744"/>
      <c r="B92" s="744"/>
      <c r="C92" s="744"/>
      <c r="D92" s="744"/>
      <c r="E92" s="744"/>
      <c r="F92" s="744"/>
      <c r="G92" s="744"/>
      <c r="H92" s="744"/>
      <c r="I92" s="744"/>
      <c r="J92" s="744"/>
      <c r="K92" s="744"/>
      <c r="L92" s="744"/>
      <c r="M92" s="744"/>
      <c r="N92" s="744"/>
      <c r="O92" s="744"/>
      <c r="P92" s="744"/>
      <c r="Q92" s="744"/>
    </row>
    <row r="93" spans="1:17" ht="14.5">
      <c r="A93" s="744"/>
      <c r="B93" s="744"/>
      <c r="C93" s="744"/>
      <c r="D93" s="744"/>
      <c r="E93" s="744"/>
      <c r="F93" s="744"/>
      <c r="G93" s="744"/>
      <c r="H93" s="744"/>
      <c r="I93" s="744"/>
      <c r="J93" s="744"/>
      <c r="K93" s="744"/>
      <c r="L93" s="744"/>
      <c r="M93" s="744"/>
      <c r="N93" s="744"/>
      <c r="O93" s="744"/>
      <c r="P93" s="744"/>
      <c r="Q93" s="744"/>
    </row>
    <row r="94" spans="1:17" ht="14.5">
      <c r="A94" s="744"/>
      <c r="B94" s="744"/>
      <c r="C94" s="744"/>
      <c r="D94" s="744"/>
      <c r="E94" s="744"/>
      <c r="F94" s="744"/>
      <c r="G94" s="744"/>
      <c r="H94" s="744"/>
      <c r="I94" s="744"/>
      <c r="J94" s="744"/>
      <c r="K94" s="744"/>
      <c r="L94" s="744"/>
      <c r="M94" s="744"/>
      <c r="N94" s="744"/>
      <c r="O94" s="744"/>
      <c r="P94" s="744"/>
      <c r="Q94" s="744"/>
    </row>
    <row r="95" spans="1:17" ht="14.5">
      <c r="A95" s="744"/>
      <c r="B95" s="744"/>
      <c r="C95" s="744"/>
      <c r="D95" s="744"/>
      <c r="E95" s="744"/>
      <c r="F95" s="744"/>
      <c r="G95" s="744"/>
      <c r="H95" s="744"/>
      <c r="I95" s="744"/>
      <c r="J95" s="744"/>
      <c r="K95" s="744"/>
      <c r="L95" s="744"/>
      <c r="M95" s="744"/>
      <c r="N95" s="744"/>
      <c r="O95" s="744"/>
      <c r="P95" s="744"/>
      <c r="Q95" s="744"/>
    </row>
    <row r="96" spans="1:17" ht="14.5">
      <c r="A96" s="744"/>
      <c r="B96" s="744"/>
      <c r="C96" s="744"/>
      <c r="D96" s="744"/>
      <c r="E96" s="744"/>
      <c r="F96" s="744"/>
      <c r="G96" s="744"/>
      <c r="H96" s="744"/>
      <c r="I96" s="744"/>
      <c r="J96" s="744"/>
      <c r="K96" s="744"/>
      <c r="L96" s="744"/>
      <c r="M96" s="744"/>
      <c r="N96" s="744"/>
      <c r="O96" s="744"/>
      <c r="P96" s="744"/>
      <c r="Q96" s="744"/>
    </row>
    <row r="97" spans="1:17" ht="14.5">
      <c r="A97" s="744"/>
      <c r="B97" s="744"/>
      <c r="C97" s="744"/>
      <c r="D97" s="744"/>
      <c r="E97" s="744"/>
      <c r="F97" s="744"/>
      <c r="G97" s="744"/>
      <c r="H97" s="744"/>
      <c r="I97" s="744"/>
      <c r="J97" s="744"/>
      <c r="K97" s="744"/>
      <c r="L97" s="744"/>
      <c r="M97" s="744"/>
      <c r="N97" s="744"/>
      <c r="O97" s="744"/>
      <c r="P97" s="744"/>
      <c r="Q97" s="744"/>
    </row>
    <row r="98" spans="1:17" ht="14.5">
      <c r="A98" s="744"/>
      <c r="B98" s="744"/>
      <c r="C98" s="744"/>
      <c r="D98" s="744"/>
      <c r="E98" s="744"/>
      <c r="F98" s="744"/>
      <c r="G98" s="744"/>
      <c r="H98" s="744"/>
      <c r="I98" s="744"/>
      <c r="J98" s="744"/>
      <c r="K98" s="744"/>
      <c r="L98" s="744"/>
      <c r="M98" s="744"/>
      <c r="N98" s="744"/>
      <c r="O98" s="744"/>
      <c r="P98" s="744"/>
      <c r="Q98" s="744"/>
    </row>
    <row r="99" spans="1:17" ht="14.5">
      <c r="A99" s="744"/>
      <c r="B99" s="744"/>
      <c r="C99" s="744"/>
      <c r="D99" s="744"/>
      <c r="E99" s="744"/>
      <c r="F99" s="744"/>
      <c r="G99" s="744"/>
      <c r="H99" s="744"/>
      <c r="I99" s="744"/>
      <c r="J99" s="744"/>
      <c r="K99" s="744"/>
      <c r="L99" s="744"/>
      <c r="M99" s="744"/>
      <c r="N99" s="744"/>
      <c r="O99" s="744"/>
      <c r="P99" s="744"/>
      <c r="Q99" s="744"/>
    </row>
    <row r="100" spans="1:17" ht="14.5">
      <c r="A100" s="744"/>
      <c r="B100" s="744"/>
      <c r="C100" s="744"/>
      <c r="D100" s="744"/>
      <c r="E100" s="744"/>
      <c r="F100" s="744"/>
      <c r="G100" s="744"/>
      <c r="H100" s="744"/>
      <c r="I100" s="744"/>
      <c r="J100" s="744"/>
      <c r="K100" s="744"/>
      <c r="L100" s="744"/>
      <c r="M100" s="744"/>
      <c r="N100" s="744"/>
      <c r="O100" s="744"/>
      <c r="P100" s="744"/>
      <c r="Q100" s="744"/>
    </row>
    <row r="101" spans="1:17" ht="14.5">
      <c r="A101" s="744"/>
      <c r="B101" s="744"/>
      <c r="C101" s="744"/>
      <c r="D101" s="744"/>
      <c r="E101" s="744"/>
      <c r="F101" s="744"/>
      <c r="G101" s="744"/>
      <c r="H101" s="744"/>
      <c r="I101" s="744"/>
      <c r="J101" s="744"/>
      <c r="K101" s="744"/>
      <c r="L101" s="744"/>
      <c r="M101" s="744"/>
      <c r="N101" s="744"/>
      <c r="O101" s="744"/>
      <c r="P101" s="744"/>
      <c r="Q101" s="744"/>
    </row>
    <row r="102" spans="1:17" ht="14.5">
      <c r="A102" s="744"/>
      <c r="B102" s="744"/>
      <c r="C102" s="744"/>
      <c r="D102" s="744"/>
      <c r="E102" s="744"/>
      <c r="F102" s="744"/>
      <c r="G102" s="744"/>
      <c r="H102" s="744"/>
      <c r="I102" s="744"/>
      <c r="J102" s="744"/>
      <c r="K102" s="744"/>
      <c r="L102" s="744"/>
      <c r="M102" s="744"/>
      <c r="N102" s="744"/>
      <c r="O102" s="744"/>
      <c r="P102" s="744"/>
      <c r="Q102" s="744"/>
    </row>
    <row r="103" spans="1:17" ht="14.5">
      <c r="A103" s="744"/>
      <c r="B103" s="744"/>
      <c r="C103" s="744"/>
      <c r="D103" s="744"/>
      <c r="E103" s="744"/>
      <c r="F103" s="744"/>
      <c r="G103" s="744"/>
      <c r="H103" s="744"/>
      <c r="I103" s="744"/>
      <c r="J103" s="744"/>
      <c r="K103" s="744"/>
      <c r="L103" s="744"/>
      <c r="M103" s="744"/>
      <c r="N103" s="744"/>
      <c r="O103" s="744"/>
      <c r="P103" s="744"/>
      <c r="Q103" s="744"/>
    </row>
  </sheetData>
  <sortState ref="W10:W25">
    <sortCondition ref="W10:W25"/>
  </sortState>
  <customSheetViews>
    <customSheetView guid="{0995CD4B-3C75-457A-AB77-49903FF8A611}" scale="80">
      <selection sqref="A1:U1"/>
      <pageMargins left="0.7" right="0.7" top="0.78740157499999996" bottom="0.78740157499999996" header="0.3" footer="0.3"/>
      <pageSetup paperSize="9" orientation="portrait" horizontalDpi="1200" verticalDpi="1200" r:id="rId1"/>
    </customSheetView>
  </customSheetViews>
  <mergeCells count="72">
    <mergeCell ref="A87:Q87"/>
    <mergeCell ref="A88:Q88"/>
    <mergeCell ref="A89:Q89"/>
    <mergeCell ref="A90:Q90"/>
    <mergeCell ref="A65:A69"/>
    <mergeCell ref="B67:B68"/>
    <mergeCell ref="N67:N68"/>
    <mergeCell ref="O67:Q67"/>
    <mergeCell ref="C69:E69"/>
    <mergeCell ref="G69:I69"/>
    <mergeCell ref="K69:M69"/>
    <mergeCell ref="O69:Q69"/>
    <mergeCell ref="C67:E67"/>
    <mergeCell ref="F67:F68"/>
    <mergeCell ref="G67:I67"/>
    <mergeCell ref="J67:J68"/>
    <mergeCell ref="K67:M67"/>
    <mergeCell ref="B65:Q65"/>
    <mergeCell ref="B66:E66"/>
    <mergeCell ref="F66:I66"/>
    <mergeCell ref="G37:I37"/>
    <mergeCell ref="J37:J38"/>
    <mergeCell ref="K37:M37"/>
    <mergeCell ref="A62:Q62"/>
    <mergeCell ref="A64:Q64"/>
    <mergeCell ref="C37:E37"/>
    <mergeCell ref="F37:F38"/>
    <mergeCell ref="A57:Q57"/>
    <mergeCell ref="A58:Q58"/>
    <mergeCell ref="A59:Q59"/>
    <mergeCell ref="A60:Q60"/>
    <mergeCell ref="J66:M66"/>
    <mergeCell ref="N66:Q66"/>
    <mergeCell ref="A34:Q34"/>
    <mergeCell ref="B35:Q35"/>
    <mergeCell ref="B36:E36"/>
    <mergeCell ref="F36:I36"/>
    <mergeCell ref="J36:M36"/>
    <mergeCell ref="N36:Q36"/>
    <mergeCell ref="A35:A39"/>
    <mergeCell ref="B37:B38"/>
    <mergeCell ref="N37:N38"/>
    <mergeCell ref="O37:Q37"/>
    <mergeCell ref="C39:E39"/>
    <mergeCell ref="G39:I39"/>
    <mergeCell ref="K39:M39"/>
    <mergeCell ref="O39:Q39"/>
    <mergeCell ref="F7:F8"/>
    <mergeCell ref="G7:I7"/>
    <mergeCell ref="J7:J8"/>
    <mergeCell ref="K7:M7"/>
    <mergeCell ref="A32:Q32"/>
    <mergeCell ref="A27:Q27"/>
    <mergeCell ref="A28:Q28"/>
    <mergeCell ref="A29:Q29"/>
    <mergeCell ref="A30:Q30"/>
    <mergeCell ref="A1:Q1"/>
    <mergeCell ref="A4:Q4"/>
    <mergeCell ref="B5:Q5"/>
    <mergeCell ref="B6:E6"/>
    <mergeCell ref="F6:I6"/>
    <mergeCell ref="J6:M6"/>
    <mergeCell ref="N6:Q6"/>
    <mergeCell ref="A5:A9"/>
    <mergeCell ref="B7:B8"/>
    <mergeCell ref="N7:N8"/>
    <mergeCell ref="O7:Q7"/>
    <mergeCell ref="C9:E9"/>
    <mergeCell ref="G9:I9"/>
    <mergeCell ref="K9:M9"/>
    <mergeCell ref="O9:Q9"/>
    <mergeCell ref="C7:E7"/>
  </mergeCells>
  <hyperlinks>
    <hyperlink ref="A2" location="Inhalt!A1" display="Zurück zum Inhalt - HF-03"/>
  </hyperlinks>
  <pageMargins left="0.7" right="0.7" top="0.78740157499999996" bottom="0.78740157499999996" header="0.3" footer="0.3"/>
  <pageSetup paperSize="9" orientation="portrait"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zoomScale="80" zoomScaleNormal="80" workbookViewId="0">
      <selection activeCell="A2" sqref="A2"/>
    </sheetView>
  </sheetViews>
  <sheetFormatPr baseColWidth="10" defaultColWidth="11" defaultRowHeight="14"/>
  <cols>
    <col min="1" max="1" width="23.5" style="1" customWidth="1"/>
    <col min="2" max="3" width="11.08203125" style="1" customWidth="1"/>
    <col min="4" max="4" width="11.08203125" style="4" customWidth="1"/>
    <col min="5" max="5" width="11.08203125" style="1" customWidth="1"/>
    <col min="6" max="6" width="11.08203125" style="4" customWidth="1"/>
    <col min="7" max="7" width="11.08203125" style="1" customWidth="1"/>
    <col min="8" max="8" width="11.08203125" style="4" customWidth="1"/>
    <col min="9" max="9" width="11.08203125" style="1" customWidth="1"/>
    <col min="10" max="10" width="11.08203125" style="4" customWidth="1"/>
    <col min="11" max="11" width="11.08203125" style="1" customWidth="1"/>
    <col min="12" max="12" width="11.08203125" style="4" customWidth="1"/>
    <col min="13" max="16384" width="11" style="1"/>
  </cols>
  <sheetData>
    <row r="1" spans="1:16" ht="23.5">
      <c r="A1" s="795">
        <v>2021</v>
      </c>
      <c r="B1" s="795"/>
      <c r="C1" s="795"/>
      <c r="D1" s="795"/>
      <c r="E1" s="795"/>
      <c r="F1" s="795"/>
      <c r="G1" s="795"/>
      <c r="H1" s="795"/>
      <c r="I1" s="795"/>
      <c r="J1" s="795"/>
      <c r="K1" s="795"/>
      <c r="L1" s="795"/>
      <c r="M1" s="160"/>
      <c r="N1" s="160"/>
      <c r="O1" s="160"/>
      <c r="P1" s="160"/>
    </row>
    <row r="2" spans="1:16" s="714" customFormat="1" ht="14.5" customHeight="1">
      <c r="A2" s="779" t="s">
        <v>109</v>
      </c>
      <c r="D2" s="717"/>
      <c r="F2" s="717"/>
      <c r="H2" s="717"/>
      <c r="J2" s="717"/>
      <c r="L2" s="717"/>
    </row>
    <row r="3" spans="1:16" s="714" customFormat="1" ht="14.5" customHeight="1">
      <c r="A3" s="165"/>
      <c r="D3" s="717"/>
      <c r="F3" s="717"/>
      <c r="H3" s="717"/>
      <c r="J3" s="717"/>
      <c r="L3" s="717"/>
    </row>
    <row r="4" spans="1:16" ht="15" customHeight="1">
      <c r="A4" s="939" t="s">
        <v>321</v>
      </c>
      <c r="B4" s="939"/>
      <c r="C4" s="939"/>
      <c r="D4" s="939"/>
      <c r="E4" s="939"/>
      <c r="F4" s="939"/>
      <c r="G4" s="939"/>
      <c r="H4" s="939"/>
      <c r="I4" s="939"/>
      <c r="J4" s="939"/>
      <c r="K4" s="939"/>
      <c r="L4" s="939"/>
      <c r="M4" s="160"/>
      <c r="N4" s="160"/>
      <c r="O4" s="160"/>
      <c r="P4" s="160"/>
    </row>
    <row r="5" spans="1:16" ht="14.65" customHeight="1">
      <c r="A5" s="810" t="s">
        <v>21</v>
      </c>
      <c r="B5" s="822" t="s">
        <v>22</v>
      </c>
      <c r="C5" s="811" t="s">
        <v>23</v>
      </c>
      <c r="D5" s="809"/>
      <c r="E5" s="809"/>
      <c r="F5" s="809"/>
      <c r="G5" s="809"/>
      <c r="H5" s="809"/>
      <c r="I5" s="809"/>
      <c r="J5" s="809"/>
      <c r="K5" s="809"/>
      <c r="L5" s="809"/>
      <c r="M5" s="160"/>
      <c r="N5" s="160"/>
      <c r="O5" s="160"/>
      <c r="P5" s="160"/>
    </row>
    <row r="6" spans="1:16" ht="36" customHeight="1">
      <c r="A6" s="810"/>
      <c r="B6" s="822"/>
      <c r="C6" s="808" t="s">
        <v>37</v>
      </c>
      <c r="D6" s="810"/>
      <c r="E6" s="811" t="s">
        <v>26</v>
      </c>
      <c r="F6" s="810"/>
      <c r="G6" s="811" t="s">
        <v>27</v>
      </c>
      <c r="H6" s="810"/>
      <c r="I6" s="811" t="s">
        <v>28</v>
      </c>
      <c r="J6" s="810"/>
      <c r="K6" s="811" t="s">
        <v>49</v>
      </c>
      <c r="L6" s="809"/>
      <c r="M6" s="160"/>
      <c r="N6" s="160"/>
      <c r="O6" s="160"/>
      <c r="P6" s="160"/>
    </row>
    <row r="7" spans="1:16" ht="14.9" customHeight="1" thickBot="1">
      <c r="A7" s="867"/>
      <c r="B7" s="812" t="s">
        <v>0</v>
      </c>
      <c r="C7" s="813"/>
      <c r="D7" s="427" t="s">
        <v>1</v>
      </c>
      <c r="E7" s="539" t="s">
        <v>0</v>
      </c>
      <c r="F7" s="427" t="s">
        <v>1</v>
      </c>
      <c r="G7" s="539" t="s">
        <v>0</v>
      </c>
      <c r="H7" s="427" t="s">
        <v>1</v>
      </c>
      <c r="I7" s="539" t="s">
        <v>0</v>
      </c>
      <c r="J7" s="427" t="s">
        <v>1</v>
      </c>
      <c r="K7" s="539" t="s">
        <v>0</v>
      </c>
      <c r="L7" s="427" t="s">
        <v>1</v>
      </c>
      <c r="M7" s="160"/>
      <c r="N7" s="160"/>
      <c r="O7" s="160"/>
      <c r="P7" s="160"/>
    </row>
    <row r="8" spans="1:16" ht="14.5">
      <c r="A8" s="193" t="s">
        <v>16</v>
      </c>
      <c r="B8" s="601">
        <v>99803</v>
      </c>
      <c r="C8" s="198">
        <v>50169</v>
      </c>
      <c r="D8" s="199">
        <v>50.268028015189927</v>
      </c>
      <c r="E8" s="198">
        <v>8368</v>
      </c>
      <c r="F8" s="200">
        <v>8.3845174994739597</v>
      </c>
      <c r="G8" s="198">
        <v>27839</v>
      </c>
      <c r="H8" s="200">
        <v>27.893951083634761</v>
      </c>
      <c r="I8" s="198">
        <v>8423</v>
      </c>
      <c r="J8" s="200">
        <v>8.4396260633447895</v>
      </c>
      <c r="K8" s="198">
        <v>5004</v>
      </c>
      <c r="L8" s="196">
        <v>5.0138773383565622</v>
      </c>
      <c r="M8" s="160"/>
      <c r="N8" s="160"/>
      <c r="O8" s="160"/>
      <c r="P8" s="160"/>
    </row>
    <row r="9" spans="1:16" ht="14.5">
      <c r="A9" s="187" t="s">
        <v>15</v>
      </c>
      <c r="B9" s="600">
        <v>100886</v>
      </c>
      <c r="C9" s="191">
        <v>39651</v>
      </c>
      <c r="D9" s="202">
        <v>39.302777392304186</v>
      </c>
      <c r="E9" s="191">
        <v>17653</v>
      </c>
      <c r="F9" s="192">
        <v>17.497968003489088</v>
      </c>
      <c r="G9" s="191">
        <v>31176</v>
      </c>
      <c r="H9" s="192">
        <v>30.902206450845508</v>
      </c>
      <c r="I9" s="191">
        <v>7446</v>
      </c>
      <c r="J9" s="192">
        <v>7.3806078147612197</v>
      </c>
      <c r="K9" s="191">
        <v>4960</v>
      </c>
      <c r="L9" s="190">
        <v>4.9164403386000037</v>
      </c>
      <c r="M9" s="160"/>
      <c r="N9" s="160"/>
      <c r="O9" s="160"/>
      <c r="P9" s="160"/>
    </row>
    <row r="10" spans="1:16" ht="14.5">
      <c r="A10" s="193" t="s">
        <v>18</v>
      </c>
      <c r="B10" s="601">
        <v>35076</v>
      </c>
      <c r="C10" s="198">
        <v>13823</v>
      </c>
      <c r="D10" s="199">
        <v>39.408712509978336</v>
      </c>
      <c r="E10" s="198">
        <v>7598</v>
      </c>
      <c r="F10" s="200">
        <v>21.661534952674195</v>
      </c>
      <c r="G10" s="198">
        <v>12580</v>
      </c>
      <c r="H10" s="200">
        <v>35.864978902953588</v>
      </c>
      <c r="I10" s="198">
        <v>629</v>
      </c>
      <c r="J10" s="199">
        <v>1.7932489451476792</v>
      </c>
      <c r="K10" s="198">
        <v>446</v>
      </c>
      <c r="L10" s="197">
        <v>1.2715246892462082</v>
      </c>
      <c r="M10" s="160"/>
      <c r="N10" s="160"/>
      <c r="O10" s="160"/>
      <c r="P10" s="160"/>
    </row>
    <row r="11" spans="1:16" ht="14.5">
      <c r="A11" s="187" t="s">
        <v>14</v>
      </c>
      <c r="B11" s="600">
        <v>19178</v>
      </c>
      <c r="C11" s="191">
        <v>4058</v>
      </c>
      <c r="D11" s="202">
        <v>21.159662112837626</v>
      </c>
      <c r="E11" s="191">
        <v>9228</v>
      </c>
      <c r="F11" s="192">
        <v>48.117634789863381</v>
      </c>
      <c r="G11" s="191">
        <v>5313</v>
      </c>
      <c r="H11" s="192">
        <v>27.703618729794556</v>
      </c>
      <c r="I11" s="191">
        <v>393</v>
      </c>
      <c r="J11" s="192">
        <v>2.0492230680988599</v>
      </c>
      <c r="K11" s="191">
        <v>186</v>
      </c>
      <c r="L11" s="190">
        <v>0.96986129940556887</v>
      </c>
      <c r="M11" s="160"/>
      <c r="N11" s="160"/>
      <c r="O11" s="160"/>
      <c r="P11" s="160"/>
    </row>
    <row r="12" spans="1:16" ht="14.5">
      <c r="A12" s="193" t="s">
        <v>13</v>
      </c>
      <c r="B12" s="601">
        <v>5843</v>
      </c>
      <c r="C12" s="198" t="s">
        <v>39</v>
      </c>
      <c r="D12" s="199" t="s">
        <v>39</v>
      </c>
      <c r="E12" s="198" t="s">
        <v>39</v>
      </c>
      <c r="F12" s="200" t="s">
        <v>39</v>
      </c>
      <c r="G12" s="198" t="s">
        <v>39</v>
      </c>
      <c r="H12" s="200" t="s">
        <v>39</v>
      </c>
      <c r="I12" s="198" t="s">
        <v>39</v>
      </c>
      <c r="J12" s="199" t="s">
        <v>39</v>
      </c>
      <c r="K12" s="198" t="s">
        <v>39</v>
      </c>
      <c r="L12" s="197" t="s">
        <v>39</v>
      </c>
      <c r="M12" s="160"/>
      <c r="N12" s="160"/>
      <c r="O12" s="160"/>
      <c r="P12" s="160"/>
    </row>
    <row r="13" spans="1:16" ht="14.5">
      <c r="A13" s="187" t="s">
        <v>12</v>
      </c>
      <c r="B13" s="600">
        <v>17982</v>
      </c>
      <c r="C13" s="191" t="s">
        <v>39</v>
      </c>
      <c r="D13" s="202" t="s">
        <v>39</v>
      </c>
      <c r="E13" s="191" t="s">
        <v>39</v>
      </c>
      <c r="F13" s="192" t="s">
        <v>39</v>
      </c>
      <c r="G13" s="191" t="s">
        <v>39</v>
      </c>
      <c r="H13" s="192" t="s">
        <v>39</v>
      </c>
      <c r="I13" s="191" t="s">
        <v>39</v>
      </c>
      <c r="J13" s="192" t="s">
        <v>39</v>
      </c>
      <c r="K13" s="191" t="s">
        <v>39</v>
      </c>
      <c r="L13" s="190" t="s">
        <v>39</v>
      </c>
      <c r="M13" s="160"/>
      <c r="N13" s="160"/>
      <c r="O13" s="160"/>
      <c r="P13" s="160"/>
    </row>
    <row r="14" spans="1:16" ht="14.5">
      <c r="A14" s="193" t="s">
        <v>11</v>
      </c>
      <c r="B14" s="601">
        <v>53738</v>
      </c>
      <c r="C14" s="198">
        <v>20695</v>
      </c>
      <c r="D14" s="199">
        <v>38.51092336893818</v>
      </c>
      <c r="E14" s="198">
        <v>7858</v>
      </c>
      <c r="F14" s="200">
        <v>14.62279950872753</v>
      </c>
      <c r="G14" s="198">
        <v>19788</v>
      </c>
      <c r="H14" s="200">
        <v>36.823104693140799</v>
      </c>
      <c r="I14" s="198">
        <v>3985</v>
      </c>
      <c r="J14" s="200">
        <v>7.4156090662101315</v>
      </c>
      <c r="K14" s="198">
        <v>1412</v>
      </c>
      <c r="L14" s="196">
        <v>2.6275633629833637</v>
      </c>
      <c r="M14" s="160"/>
      <c r="N14" s="160"/>
      <c r="O14" s="160"/>
      <c r="P14" s="160"/>
    </row>
    <row r="15" spans="1:16" ht="14.5">
      <c r="A15" s="187" t="s">
        <v>10</v>
      </c>
      <c r="B15" s="600">
        <v>11288</v>
      </c>
      <c r="C15" s="191" t="s">
        <v>39</v>
      </c>
      <c r="D15" s="202" t="s">
        <v>39</v>
      </c>
      <c r="E15" s="191" t="s">
        <v>39</v>
      </c>
      <c r="F15" s="192" t="s">
        <v>39</v>
      </c>
      <c r="G15" s="191" t="s">
        <v>39</v>
      </c>
      <c r="H15" s="192" t="s">
        <v>39</v>
      </c>
      <c r="I15" s="191" t="s">
        <v>39</v>
      </c>
      <c r="J15" s="192" t="s">
        <v>39</v>
      </c>
      <c r="K15" s="191" t="s">
        <v>39</v>
      </c>
      <c r="L15" s="190" t="s">
        <v>39</v>
      </c>
      <c r="M15" s="160"/>
      <c r="N15" s="160"/>
      <c r="O15" s="160"/>
      <c r="P15" s="160"/>
    </row>
    <row r="16" spans="1:16" ht="14.5">
      <c r="A16" s="193" t="s">
        <v>9</v>
      </c>
      <c r="B16" s="601">
        <v>61661</v>
      </c>
      <c r="C16" s="198">
        <v>19068</v>
      </c>
      <c r="D16" s="199">
        <v>30.923922738846272</v>
      </c>
      <c r="E16" s="198">
        <v>17221</v>
      </c>
      <c r="F16" s="200">
        <v>27.928512349783496</v>
      </c>
      <c r="G16" s="198">
        <v>21370</v>
      </c>
      <c r="H16" s="200">
        <v>34.657238773292683</v>
      </c>
      <c r="I16" s="198">
        <v>2568</v>
      </c>
      <c r="J16" s="200">
        <v>4.1647070271322226</v>
      </c>
      <c r="K16" s="198">
        <v>1434</v>
      </c>
      <c r="L16" s="196">
        <v>2.3256191109453299</v>
      </c>
      <c r="M16" s="160"/>
      <c r="N16" s="160"/>
      <c r="O16" s="160"/>
      <c r="P16" s="160"/>
    </row>
    <row r="17" spans="1:16" ht="14.5">
      <c r="A17" s="187" t="s">
        <v>8</v>
      </c>
      <c r="B17" s="600">
        <v>130477</v>
      </c>
      <c r="C17" s="191">
        <v>69602</v>
      </c>
      <c r="D17" s="202">
        <v>53.344267572062506</v>
      </c>
      <c r="E17" s="191">
        <v>13072</v>
      </c>
      <c r="F17" s="192">
        <v>10.018623972041048</v>
      </c>
      <c r="G17" s="191">
        <v>39167</v>
      </c>
      <c r="H17" s="192">
        <v>30.018317404600044</v>
      </c>
      <c r="I17" s="191">
        <v>6141</v>
      </c>
      <c r="J17" s="192">
        <v>4.7065766380281575</v>
      </c>
      <c r="K17" s="191">
        <v>2495</v>
      </c>
      <c r="L17" s="190">
        <v>1.912214413268239</v>
      </c>
      <c r="M17" s="160"/>
      <c r="N17" s="160"/>
      <c r="O17" s="160"/>
      <c r="P17" s="160"/>
    </row>
    <row r="18" spans="1:16" ht="14.5">
      <c r="A18" s="193" t="s">
        <v>7</v>
      </c>
      <c r="B18" s="601">
        <v>33813</v>
      </c>
      <c r="C18" s="198">
        <v>14749</v>
      </c>
      <c r="D18" s="199">
        <v>43.61931801378168</v>
      </c>
      <c r="E18" s="198">
        <v>2660</v>
      </c>
      <c r="F18" s="200">
        <v>7.8667967941324344</v>
      </c>
      <c r="G18" s="198">
        <v>14516</v>
      </c>
      <c r="H18" s="200">
        <v>42.93023393369414</v>
      </c>
      <c r="I18" s="198">
        <v>1248</v>
      </c>
      <c r="J18" s="200">
        <v>3.6908881199538639</v>
      </c>
      <c r="K18" s="198">
        <v>640</v>
      </c>
      <c r="L18" s="196">
        <v>1.8927631384378789</v>
      </c>
      <c r="M18" s="160"/>
      <c r="N18" s="160"/>
      <c r="O18" s="160"/>
      <c r="P18" s="160"/>
    </row>
    <row r="19" spans="1:16" ht="14.5">
      <c r="A19" s="187" t="s">
        <v>6</v>
      </c>
      <c r="B19" s="600">
        <v>6927</v>
      </c>
      <c r="C19" s="191">
        <v>3481</v>
      </c>
      <c r="D19" s="202">
        <v>50.252634618160798</v>
      </c>
      <c r="E19" s="191">
        <v>781</v>
      </c>
      <c r="F19" s="192">
        <v>11.274722101920023</v>
      </c>
      <c r="G19" s="191">
        <v>2279</v>
      </c>
      <c r="H19" s="192">
        <v>32.900245416486214</v>
      </c>
      <c r="I19" s="191">
        <v>229</v>
      </c>
      <c r="J19" s="192">
        <v>3.3059044319330155</v>
      </c>
      <c r="K19" s="191">
        <v>157</v>
      </c>
      <c r="L19" s="190">
        <v>2.2664934314999279</v>
      </c>
      <c r="M19" s="160"/>
      <c r="N19" s="160"/>
      <c r="O19" s="160"/>
      <c r="P19" s="160"/>
    </row>
    <row r="20" spans="1:16" ht="14.5">
      <c r="A20" s="193" t="s">
        <v>5</v>
      </c>
      <c r="B20" s="601">
        <v>30774</v>
      </c>
      <c r="C20" s="198">
        <v>6194</v>
      </c>
      <c r="D20" s="199">
        <v>20.127380256060309</v>
      </c>
      <c r="E20" s="198">
        <v>15983</v>
      </c>
      <c r="F20" s="200">
        <v>51.936699811529209</v>
      </c>
      <c r="G20" s="198">
        <v>8055</v>
      </c>
      <c r="H20" s="200">
        <v>26.174692922596996</v>
      </c>
      <c r="I20" s="198">
        <v>319</v>
      </c>
      <c r="J20" s="199">
        <v>1.0365893286540586</v>
      </c>
      <c r="K20" s="198">
        <v>223</v>
      </c>
      <c r="L20" s="197">
        <v>0.72463768115942029</v>
      </c>
      <c r="M20" s="160"/>
      <c r="N20" s="160"/>
      <c r="O20" s="160"/>
      <c r="P20" s="160"/>
    </row>
    <row r="21" spans="1:16" ht="14.5">
      <c r="A21" s="187" t="s">
        <v>4</v>
      </c>
      <c r="B21" s="600">
        <v>16136</v>
      </c>
      <c r="C21" s="191">
        <v>3825</v>
      </c>
      <c r="D21" s="202">
        <v>23.704759543877046</v>
      </c>
      <c r="E21" s="191">
        <v>6959</v>
      </c>
      <c r="F21" s="192">
        <v>43.127169062964796</v>
      </c>
      <c r="G21" s="191">
        <v>4914</v>
      </c>
      <c r="H21" s="192">
        <v>30.453644025780864</v>
      </c>
      <c r="I21" s="191">
        <v>303</v>
      </c>
      <c r="J21" s="192">
        <v>1.8777887952404562</v>
      </c>
      <c r="K21" s="191">
        <v>135</v>
      </c>
      <c r="L21" s="190">
        <v>0.83663857213683679</v>
      </c>
      <c r="M21" s="160"/>
      <c r="N21" s="160"/>
      <c r="O21" s="160"/>
      <c r="P21" s="160"/>
    </row>
    <row r="22" spans="1:16" ht="14.5">
      <c r="A22" s="193" t="s">
        <v>3</v>
      </c>
      <c r="B22" s="601">
        <v>22071</v>
      </c>
      <c r="C22" s="198">
        <v>7274</v>
      </c>
      <c r="D22" s="199">
        <v>32.957274251279962</v>
      </c>
      <c r="E22" s="198">
        <v>6028</v>
      </c>
      <c r="F22" s="200">
        <v>27.311857188165469</v>
      </c>
      <c r="G22" s="198">
        <v>7415</v>
      </c>
      <c r="H22" s="200">
        <v>33.596121607539303</v>
      </c>
      <c r="I22" s="198">
        <v>845</v>
      </c>
      <c r="J22" s="200">
        <v>3.8285533052421732</v>
      </c>
      <c r="K22" s="198">
        <v>509</v>
      </c>
      <c r="L22" s="196">
        <v>2.306193647773096</v>
      </c>
      <c r="M22" s="160"/>
      <c r="N22" s="160"/>
      <c r="O22" s="160"/>
      <c r="P22" s="160"/>
    </row>
    <row r="23" spans="1:16" ht="15" thickBot="1">
      <c r="A23" s="187" t="s">
        <v>2</v>
      </c>
      <c r="B23" s="600">
        <v>15895</v>
      </c>
      <c r="C23" s="191" t="s">
        <v>39</v>
      </c>
      <c r="D23" s="202" t="s">
        <v>39</v>
      </c>
      <c r="E23" s="191" t="s">
        <v>39</v>
      </c>
      <c r="F23" s="192" t="s">
        <v>39</v>
      </c>
      <c r="G23" s="191" t="s">
        <v>39</v>
      </c>
      <c r="H23" s="192" t="s">
        <v>39</v>
      </c>
      <c r="I23" s="191" t="s">
        <v>39</v>
      </c>
      <c r="J23" s="202" t="s">
        <v>39</v>
      </c>
      <c r="K23" s="191" t="s">
        <v>39</v>
      </c>
      <c r="L23" s="201" t="s">
        <v>39</v>
      </c>
      <c r="M23" s="160"/>
      <c r="N23" s="160"/>
      <c r="O23" s="160"/>
      <c r="P23" s="160"/>
    </row>
    <row r="24" spans="1:16" ht="14.5">
      <c r="A24" s="203" t="s">
        <v>17</v>
      </c>
      <c r="B24" s="602">
        <v>533201</v>
      </c>
      <c r="C24" s="204">
        <v>232987</v>
      </c>
      <c r="D24" s="207">
        <v>43.695904546315553</v>
      </c>
      <c r="E24" s="206">
        <v>79456</v>
      </c>
      <c r="F24" s="645">
        <v>14.901697483688139</v>
      </c>
      <c r="G24" s="206">
        <v>171459</v>
      </c>
      <c r="H24" s="645">
        <v>32.156541341820436</v>
      </c>
      <c r="I24" s="206">
        <v>32110</v>
      </c>
      <c r="J24" s="207">
        <v>6.0221192383360123</v>
      </c>
      <c r="K24" s="206">
        <v>17189</v>
      </c>
      <c r="L24" s="205">
        <v>3.2237373898398545</v>
      </c>
      <c r="M24" s="160"/>
      <c r="N24" s="160"/>
      <c r="O24" s="160"/>
      <c r="P24" s="160"/>
    </row>
    <row r="25" spans="1:16" ht="14.5">
      <c r="A25" s="208" t="s">
        <v>19</v>
      </c>
      <c r="B25" s="603">
        <v>128347</v>
      </c>
      <c r="C25" s="211">
        <v>37480</v>
      </c>
      <c r="D25" s="306">
        <v>29.202084972769132</v>
      </c>
      <c r="E25" s="211">
        <v>51087</v>
      </c>
      <c r="F25" s="212">
        <v>39.803813100423078</v>
      </c>
      <c r="G25" s="211">
        <v>36416</v>
      </c>
      <c r="H25" s="212">
        <v>28.373082347074728</v>
      </c>
      <c r="I25" s="211">
        <v>2039</v>
      </c>
      <c r="J25" s="212">
        <v>1.588661986645578</v>
      </c>
      <c r="K25" s="211">
        <v>1325</v>
      </c>
      <c r="L25" s="210">
        <v>1.0323575930874895</v>
      </c>
      <c r="M25" s="160"/>
      <c r="N25" s="160"/>
      <c r="O25" s="160"/>
      <c r="P25" s="160"/>
    </row>
    <row r="26" spans="1:16" ht="15" thickBot="1">
      <c r="A26" s="213" t="s">
        <v>20</v>
      </c>
      <c r="B26" s="604">
        <v>661548</v>
      </c>
      <c r="C26" s="214">
        <v>270467</v>
      </c>
      <c r="D26" s="216">
        <v>40.883957022015032</v>
      </c>
      <c r="E26" s="214">
        <v>130543</v>
      </c>
      <c r="F26" s="216">
        <v>19.732959664302516</v>
      </c>
      <c r="G26" s="214">
        <v>207875</v>
      </c>
      <c r="H26" s="216">
        <v>31.42251204750071</v>
      </c>
      <c r="I26" s="214">
        <v>34149</v>
      </c>
      <c r="J26" s="216">
        <v>5.1619837109325397</v>
      </c>
      <c r="K26" s="214">
        <v>18514</v>
      </c>
      <c r="L26" s="215">
        <v>2.7985875552492034</v>
      </c>
      <c r="M26" s="160"/>
      <c r="N26" s="160"/>
      <c r="O26" s="160"/>
      <c r="P26" s="160"/>
    </row>
    <row r="27" spans="1:16" ht="15" customHeight="1">
      <c r="A27" s="871" t="s">
        <v>214</v>
      </c>
      <c r="B27" s="871"/>
      <c r="C27" s="871"/>
      <c r="D27" s="871"/>
      <c r="E27" s="871"/>
      <c r="F27" s="871"/>
      <c r="G27" s="871"/>
      <c r="H27" s="871"/>
      <c r="I27" s="871"/>
      <c r="J27" s="871"/>
      <c r="K27" s="871"/>
      <c r="L27" s="871"/>
      <c r="M27" s="160"/>
      <c r="N27" s="160"/>
      <c r="O27" s="160"/>
      <c r="P27" s="160"/>
    </row>
    <row r="28" spans="1:16" s="135" customFormat="1" ht="15" customHeight="1">
      <c r="A28" s="940" t="s">
        <v>314</v>
      </c>
      <c r="B28" s="940"/>
      <c r="C28" s="940"/>
      <c r="D28" s="940"/>
      <c r="E28" s="940"/>
      <c r="F28" s="940"/>
      <c r="G28" s="940"/>
      <c r="H28" s="940"/>
      <c r="I28" s="940"/>
      <c r="J28" s="940"/>
      <c r="K28" s="940"/>
      <c r="L28" s="940"/>
      <c r="M28" s="756"/>
      <c r="N28" s="756"/>
      <c r="O28" s="756"/>
      <c r="P28" s="756"/>
    </row>
    <row r="29" spans="1:16" s="45" customFormat="1" ht="30" customHeight="1">
      <c r="A29" s="900" t="s">
        <v>303</v>
      </c>
      <c r="B29" s="904"/>
      <c r="C29" s="904"/>
      <c r="D29" s="904"/>
      <c r="E29" s="904"/>
      <c r="F29" s="904"/>
      <c r="G29" s="904"/>
      <c r="H29" s="904"/>
      <c r="I29" s="904"/>
      <c r="J29" s="904"/>
      <c r="K29" s="904"/>
      <c r="L29" s="904"/>
      <c r="M29" s="160"/>
      <c r="N29" s="160"/>
      <c r="O29" s="160"/>
      <c r="P29" s="160"/>
    </row>
    <row r="30" spans="1:16" ht="14.5">
      <c r="A30" s="160"/>
      <c r="B30" s="160"/>
      <c r="C30" s="160"/>
      <c r="D30" s="186"/>
      <c r="E30" s="160"/>
      <c r="F30" s="186"/>
      <c r="G30" s="160"/>
      <c r="H30" s="186"/>
      <c r="I30" s="160"/>
      <c r="J30" s="186"/>
      <c r="K30" s="160"/>
      <c r="L30" s="186"/>
      <c r="M30" s="160"/>
      <c r="N30" s="160"/>
      <c r="O30" s="160"/>
      <c r="P30" s="160"/>
    </row>
    <row r="31" spans="1:16" ht="23.5">
      <c r="A31" s="795">
        <v>2020</v>
      </c>
      <c r="B31" s="795"/>
      <c r="C31" s="795"/>
      <c r="D31" s="795"/>
      <c r="E31" s="795"/>
      <c r="F31" s="795"/>
      <c r="G31" s="795"/>
      <c r="H31" s="795"/>
      <c r="I31" s="795"/>
      <c r="J31" s="795"/>
      <c r="K31" s="795"/>
      <c r="L31" s="795"/>
      <c r="M31" s="160"/>
      <c r="N31" s="160"/>
      <c r="O31" s="160"/>
      <c r="P31" s="160"/>
    </row>
    <row r="32" spans="1:16" ht="14.5">
      <c r="A32" s="165"/>
      <c r="B32" s="160"/>
      <c r="C32" s="160"/>
      <c r="D32" s="186"/>
      <c r="E32" s="160"/>
      <c r="F32" s="186"/>
      <c r="G32" s="160"/>
      <c r="H32" s="186"/>
      <c r="I32" s="160"/>
      <c r="J32" s="186"/>
      <c r="K32" s="160"/>
      <c r="L32" s="186"/>
      <c r="M32" s="160"/>
      <c r="N32" s="160"/>
      <c r="O32" s="160"/>
      <c r="P32" s="160"/>
    </row>
    <row r="33" spans="1:16" ht="15" customHeight="1">
      <c r="A33" s="939" t="s">
        <v>283</v>
      </c>
      <c r="B33" s="939"/>
      <c r="C33" s="939"/>
      <c r="D33" s="939"/>
      <c r="E33" s="939"/>
      <c r="F33" s="939"/>
      <c r="G33" s="939"/>
      <c r="H33" s="939"/>
      <c r="I33" s="939"/>
      <c r="J33" s="939"/>
      <c r="K33" s="939"/>
      <c r="L33" s="939"/>
      <c r="M33" s="160"/>
      <c r="N33" s="160"/>
      <c r="O33" s="160"/>
      <c r="P33" s="160"/>
    </row>
    <row r="34" spans="1:16" ht="14.5">
      <c r="A34" s="810" t="s">
        <v>21</v>
      </c>
      <c r="B34" s="822" t="s">
        <v>22</v>
      </c>
      <c r="C34" s="811" t="s">
        <v>23</v>
      </c>
      <c r="D34" s="809"/>
      <c r="E34" s="809"/>
      <c r="F34" s="809"/>
      <c r="G34" s="809"/>
      <c r="H34" s="809"/>
      <c r="I34" s="809"/>
      <c r="J34" s="809"/>
      <c r="K34" s="809"/>
      <c r="L34" s="809"/>
      <c r="M34" s="160"/>
      <c r="N34" s="160"/>
      <c r="O34" s="160"/>
      <c r="P34" s="160"/>
    </row>
    <row r="35" spans="1:16" ht="36" customHeight="1">
      <c r="A35" s="810"/>
      <c r="B35" s="822"/>
      <c r="C35" s="808" t="s">
        <v>37</v>
      </c>
      <c r="D35" s="810"/>
      <c r="E35" s="811" t="s">
        <v>26</v>
      </c>
      <c r="F35" s="810"/>
      <c r="G35" s="811" t="s">
        <v>27</v>
      </c>
      <c r="H35" s="810"/>
      <c r="I35" s="811" t="s">
        <v>28</v>
      </c>
      <c r="J35" s="810"/>
      <c r="K35" s="811" t="s">
        <v>49</v>
      </c>
      <c r="L35" s="809"/>
      <c r="M35" s="160"/>
      <c r="N35" s="160"/>
      <c r="O35" s="160"/>
      <c r="P35" s="160"/>
    </row>
    <row r="36" spans="1:16" ht="15" thickBot="1">
      <c r="A36" s="867"/>
      <c r="B36" s="812" t="s">
        <v>0</v>
      </c>
      <c r="C36" s="813"/>
      <c r="D36" s="427" t="s">
        <v>1</v>
      </c>
      <c r="E36" s="539" t="s">
        <v>0</v>
      </c>
      <c r="F36" s="427" t="s">
        <v>1</v>
      </c>
      <c r="G36" s="539" t="s">
        <v>0</v>
      </c>
      <c r="H36" s="427" t="s">
        <v>1</v>
      </c>
      <c r="I36" s="539" t="s">
        <v>0</v>
      </c>
      <c r="J36" s="427" t="s">
        <v>1</v>
      </c>
      <c r="K36" s="539" t="s">
        <v>0</v>
      </c>
      <c r="L36" s="427" t="s">
        <v>1</v>
      </c>
      <c r="M36" s="160"/>
      <c r="N36" s="160"/>
      <c r="O36" s="160"/>
      <c r="P36" s="160"/>
    </row>
    <row r="37" spans="1:16" ht="14.15" customHeight="1">
      <c r="A37" s="193" t="s">
        <v>16</v>
      </c>
      <c r="B37" s="601">
        <v>96434</v>
      </c>
      <c r="C37" s="198">
        <v>47939</v>
      </c>
      <c r="D37" s="199">
        <v>49.711719932803781</v>
      </c>
      <c r="E37" s="198">
        <v>8030</v>
      </c>
      <c r="F37" s="200">
        <v>8.3269386316029621</v>
      </c>
      <c r="G37" s="198">
        <v>26752</v>
      </c>
      <c r="H37" s="200">
        <v>27.741253085011508</v>
      </c>
      <c r="I37" s="198">
        <v>8356</v>
      </c>
      <c r="J37" s="200">
        <v>8.6649936744301801</v>
      </c>
      <c r="K37" s="198">
        <v>5357</v>
      </c>
      <c r="L37" s="196">
        <v>5.5550946761515645</v>
      </c>
      <c r="M37" s="160"/>
      <c r="N37" s="160"/>
      <c r="O37" s="160"/>
      <c r="P37" s="160"/>
    </row>
    <row r="38" spans="1:16" ht="14.15" customHeight="1">
      <c r="A38" s="187" t="s">
        <v>15</v>
      </c>
      <c r="B38" s="600">
        <v>97317</v>
      </c>
      <c r="C38" s="191">
        <v>38249</v>
      </c>
      <c r="D38" s="202">
        <v>39.303513260786914</v>
      </c>
      <c r="E38" s="191">
        <v>16649</v>
      </c>
      <c r="F38" s="192">
        <v>17.108007850632472</v>
      </c>
      <c r="G38" s="191">
        <v>30027</v>
      </c>
      <c r="H38" s="192">
        <v>30.854835229199416</v>
      </c>
      <c r="I38" s="191">
        <v>7207</v>
      </c>
      <c r="J38" s="192">
        <v>7.4056947912492159</v>
      </c>
      <c r="K38" s="191">
        <v>5185</v>
      </c>
      <c r="L38" s="190">
        <v>5.3279488681319815</v>
      </c>
      <c r="M38" s="160"/>
      <c r="N38" s="160"/>
      <c r="O38" s="160"/>
      <c r="P38" s="160"/>
    </row>
    <row r="39" spans="1:16" ht="14.5">
      <c r="A39" s="193" t="s">
        <v>18</v>
      </c>
      <c r="B39" s="601">
        <v>34098</v>
      </c>
      <c r="C39" s="198">
        <v>13909</v>
      </c>
      <c r="D39" s="199">
        <v>40.791248753592583</v>
      </c>
      <c r="E39" s="198">
        <v>7046</v>
      </c>
      <c r="F39" s="200">
        <v>20.663968561205937</v>
      </c>
      <c r="G39" s="198">
        <v>11994</v>
      </c>
      <c r="H39" s="200">
        <v>35.17508358261481</v>
      </c>
      <c r="I39" s="198">
        <v>687</v>
      </c>
      <c r="J39" s="199">
        <v>2.0147809255674822</v>
      </c>
      <c r="K39" s="198">
        <v>462</v>
      </c>
      <c r="L39" s="197">
        <v>1.35491817701918</v>
      </c>
      <c r="M39" s="160"/>
      <c r="N39" s="160"/>
      <c r="O39" s="160"/>
      <c r="P39" s="160"/>
    </row>
    <row r="40" spans="1:16" ht="14.5">
      <c r="A40" s="187" t="s">
        <v>14</v>
      </c>
      <c r="B40" s="600">
        <v>18500</v>
      </c>
      <c r="C40" s="191">
        <v>4031</v>
      </c>
      <c r="D40" s="202">
        <v>21.789189189189191</v>
      </c>
      <c r="E40" s="191">
        <v>8900</v>
      </c>
      <c r="F40" s="192">
        <v>48.108108108108112</v>
      </c>
      <c r="G40" s="191">
        <v>4963</v>
      </c>
      <c r="H40" s="192">
        <v>26.827027027027029</v>
      </c>
      <c r="I40" s="191">
        <v>381</v>
      </c>
      <c r="J40" s="192">
        <v>2.0594594594594593</v>
      </c>
      <c r="K40" s="191">
        <v>225</v>
      </c>
      <c r="L40" s="190">
        <v>1.2162162162162162</v>
      </c>
      <c r="M40" s="160"/>
      <c r="N40" s="160"/>
      <c r="O40" s="160"/>
      <c r="P40" s="160"/>
    </row>
    <row r="41" spans="1:16" ht="14.5">
      <c r="A41" s="193" t="s">
        <v>13</v>
      </c>
      <c r="B41" s="601">
        <v>5714</v>
      </c>
      <c r="C41" s="198">
        <v>2088</v>
      </c>
      <c r="D41" s="199">
        <v>36.54182709135457</v>
      </c>
      <c r="E41" s="198">
        <v>1657</v>
      </c>
      <c r="F41" s="200">
        <v>28.998949947497376</v>
      </c>
      <c r="G41" s="198">
        <v>1636</v>
      </c>
      <c r="H41" s="200">
        <v>28.631431571578581</v>
      </c>
      <c r="I41" s="198">
        <v>230</v>
      </c>
      <c r="J41" s="199">
        <v>4.0252012600630032</v>
      </c>
      <c r="K41" s="198">
        <v>103</v>
      </c>
      <c r="L41" s="197">
        <v>1.8025901295064755</v>
      </c>
      <c r="M41" s="160"/>
      <c r="N41" s="160"/>
      <c r="O41" s="160"/>
      <c r="P41" s="160"/>
    </row>
    <row r="42" spans="1:16" ht="14.5">
      <c r="A42" s="187" t="s">
        <v>12</v>
      </c>
      <c r="B42" s="600">
        <v>17629</v>
      </c>
      <c r="C42" s="191">
        <v>6205</v>
      </c>
      <c r="D42" s="202">
        <v>35.197685631629696</v>
      </c>
      <c r="E42" s="191">
        <v>3942</v>
      </c>
      <c r="F42" s="192">
        <v>22.360882636564753</v>
      </c>
      <c r="G42" s="191">
        <v>6037</v>
      </c>
      <c r="H42" s="192">
        <v>34.244710420330136</v>
      </c>
      <c r="I42" s="191">
        <v>966</v>
      </c>
      <c r="J42" s="192">
        <v>5.4796074649724886</v>
      </c>
      <c r="K42" s="191">
        <v>479</v>
      </c>
      <c r="L42" s="190">
        <v>2.7171138465029214</v>
      </c>
      <c r="M42" s="160"/>
      <c r="N42" s="160"/>
      <c r="O42" s="160"/>
      <c r="P42" s="160"/>
    </row>
    <row r="43" spans="1:16" ht="14.5">
      <c r="A43" s="193" t="s">
        <v>11</v>
      </c>
      <c r="B43" s="601">
        <v>51302</v>
      </c>
      <c r="C43" s="198">
        <v>19515</v>
      </c>
      <c r="D43" s="199">
        <v>38.039452652918015</v>
      </c>
      <c r="E43" s="198">
        <v>7550</v>
      </c>
      <c r="F43" s="200">
        <v>14.716775174457137</v>
      </c>
      <c r="G43" s="198">
        <v>19007</v>
      </c>
      <c r="H43" s="200">
        <v>37.049237846477723</v>
      </c>
      <c r="I43" s="198">
        <v>3736</v>
      </c>
      <c r="J43" s="200">
        <v>7.2823671591750809</v>
      </c>
      <c r="K43" s="198">
        <v>1494</v>
      </c>
      <c r="L43" s="196">
        <v>2.9121671669720479</v>
      </c>
      <c r="M43" s="160"/>
      <c r="N43" s="160"/>
      <c r="O43" s="160"/>
      <c r="P43" s="160"/>
    </row>
    <row r="44" spans="1:16" ht="14.5">
      <c r="A44" s="187" t="s">
        <v>10</v>
      </c>
      <c r="B44" s="600">
        <v>11206</v>
      </c>
      <c r="C44" s="191">
        <v>4173</v>
      </c>
      <c r="D44" s="202">
        <v>37.238979118329468</v>
      </c>
      <c r="E44" s="191">
        <v>3952</v>
      </c>
      <c r="F44" s="192">
        <v>35.266821345707655</v>
      </c>
      <c r="G44" s="191">
        <v>2578</v>
      </c>
      <c r="H44" s="192">
        <v>23.005532750312334</v>
      </c>
      <c r="I44" s="191">
        <v>290</v>
      </c>
      <c r="J44" s="192">
        <v>2.5878993396394789</v>
      </c>
      <c r="K44" s="191">
        <v>213</v>
      </c>
      <c r="L44" s="190">
        <v>1.9007674460110657</v>
      </c>
      <c r="M44" s="160"/>
      <c r="N44" s="160"/>
      <c r="O44" s="160"/>
      <c r="P44" s="160"/>
    </row>
    <row r="45" spans="1:16" ht="14.5">
      <c r="A45" s="193" t="s">
        <v>9</v>
      </c>
      <c r="B45" s="601">
        <v>58547</v>
      </c>
      <c r="C45" s="198">
        <v>17824</v>
      </c>
      <c r="D45" s="199">
        <v>30.443916853126545</v>
      </c>
      <c r="E45" s="198">
        <v>16627</v>
      </c>
      <c r="F45" s="200">
        <v>28.399405605752641</v>
      </c>
      <c r="G45" s="198">
        <v>20451</v>
      </c>
      <c r="H45" s="200">
        <v>34.930910208892001</v>
      </c>
      <c r="I45" s="198">
        <v>2174</v>
      </c>
      <c r="J45" s="200">
        <v>3.7132560165337254</v>
      </c>
      <c r="K45" s="198">
        <v>1471</v>
      </c>
      <c r="L45" s="196">
        <v>2.5125113156950825</v>
      </c>
      <c r="M45" s="160"/>
      <c r="N45" s="160"/>
      <c r="O45" s="160"/>
      <c r="P45" s="160"/>
    </row>
    <row r="46" spans="1:16" ht="14.5">
      <c r="A46" s="187" t="s">
        <v>8</v>
      </c>
      <c r="B46" s="600">
        <v>124265</v>
      </c>
      <c r="C46" s="191">
        <v>65260</v>
      </c>
      <c r="D46" s="202">
        <v>52.516798776807626</v>
      </c>
      <c r="E46" s="191">
        <v>12481</v>
      </c>
      <c r="F46" s="192">
        <v>10.043857884360037</v>
      </c>
      <c r="G46" s="191">
        <v>37289</v>
      </c>
      <c r="H46" s="192">
        <v>30.007644952319641</v>
      </c>
      <c r="I46" s="191">
        <v>6138</v>
      </c>
      <c r="J46" s="192">
        <v>4.9394439303102242</v>
      </c>
      <c r="K46" s="191">
        <v>3097</v>
      </c>
      <c r="L46" s="190">
        <v>2.4922544562024704</v>
      </c>
      <c r="M46" s="160"/>
      <c r="N46" s="160"/>
      <c r="O46" s="160"/>
      <c r="P46" s="160"/>
    </row>
    <row r="47" spans="1:16" ht="14.5">
      <c r="A47" s="193" t="s">
        <v>7</v>
      </c>
      <c r="B47" s="601">
        <v>32960</v>
      </c>
      <c r="C47" s="198">
        <v>14437</v>
      </c>
      <c r="D47" s="199">
        <v>43.801577669902912</v>
      </c>
      <c r="E47" s="198">
        <v>2577</v>
      </c>
      <c r="F47" s="200">
        <v>7.8185679611650487</v>
      </c>
      <c r="G47" s="198">
        <v>14104</v>
      </c>
      <c r="H47" s="200">
        <v>42.791262135922331</v>
      </c>
      <c r="I47" s="198">
        <v>1179</v>
      </c>
      <c r="J47" s="200">
        <v>3.5770631067961163</v>
      </c>
      <c r="K47" s="198">
        <v>663</v>
      </c>
      <c r="L47" s="196">
        <v>2.0115291262135919</v>
      </c>
      <c r="M47" s="160"/>
      <c r="N47" s="160"/>
      <c r="O47" s="160"/>
      <c r="P47" s="160"/>
    </row>
    <row r="48" spans="1:16" ht="14.5">
      <c r="A48" s="187" t="s">
        <v>6</v>
      </c>
      <c r="B48" s="600">
        <v>6708</v>
      </c>
      <c r="C48" s="191">
        <v>3331</v>
      </c>
      <c r="D48" s="202">
        <v>49.657125819916523</v>
      </c>
      <c r="E48" s="191">
        <v>769</v>
      </c>
      <c r="F48" s="192">
        <v>11.463923673225999</v>
      </c>
      <c r="G48" s="191">
        <v>2248</v>
      </c>
      <c r="H48" s="192">
        <v>33.512224209898626</v>
      </c>
      <c r="I48" s="191">
        <v>190</v>
      </c>
      <c r="J48" s="192">
        <v>2.8324388789505068</v>
      </c>
      <c r="K48" s="191">
        <v>170</v>
      </c>
      <c r="L48" s="190">
        <v>2.5342874180083479</v>
      </c>
      <c r="M48" s="160"/>
      <c r="N48" s="160"/>
      <c r="O48" s="160"/>
      <c r="P48" s="160"/>
    </row>
    <row r="49" spans="1:16" ht="14.5">
      <c r="A49" s="193" t="s">
        <v>5</v>
      </c>
      <c r="B49" s="601">
        <v>30191</v>
      </c>
      <c r="C49" s="198">
        <v>7265</v>
      </c>
      <c r="D49" s="199">
        <v>24.063462621310986</v>
      </c>
      <c r="E49" s="198">
        <v>15180</v>
      </c>
      <c r="F49" s="200">
        <v>50.279884733861081</v>
      </c>
      <c r="G49" s="198">
        <v>7028</v>
      </c>
      <c r="H49" s="200">
        <v>23.278460468351494</v>
      </c>
      <c r="I49" s="198">
        <v>377</v>
      </c>
      <c r="J49" s="199">
        <v>1.2487165049186844</v>
      </c>
      <c r="K49" s="198">
        <v>341</v>
      </c>
      <c r="L49" s="197">
        <v>1.129475671557749</v>
      </c>
      <c r="M49" s="160"/>
      <c r="N49" s="160"/>
      <c r="O49" s="160"/>
      <c r="P49" s="160"/>
    </row>
    <row r="50" spans="1:16" ht="14.5">
      <c r="A50" s="187" t="s">
        <v>4</v>
      </c>
      <c r="B50" s="600">
        <v>16111</v>
      </c>
      <c r="C50" s="191">
        <v>4015</v>
      </c>
      <c r="D50" s="202">
        <v>24.920861523182918</v>
      </c>
      <c r="E50" s="191">
        <v>7125</v>
      </c>
      <c r="F50" s="192">
        <v>44.224442927192605</v>
      </c>
      <c r="G50" s="191">
        <v>4514</v>
      </c>
      <c r="H50" s="192">
        <v>28.018124262925951</v>
      </c>
      <c r="I50" s="191">
        <v>279</v>
      </c>
      <c r="J50" s="192">
        <v>1.7317360809384892</v>
      </c>
      <c r="K50" s="191">
        <v>178</v>
      </c>
      <c r="L50" s="190">
        <v>1.1048352057600397</v>
      </c>
      <c r="M50" s="160"/>
      <c r="N50" s="160"/>
      <c r="O50" s="160"/>
      <c r="P50" s="160"/>
    </row>
    <row r="51" spans="1:16" ht="14.5">
      <c r="A51" s="193" t="s">
        <v>3</v>
      </c>
      <c r="B51" s="601">
        <v>21039</v>
      </c>
      <c r="C51" s="198">
        <v>6883</v>
      </c>
      <c r="D51" s="199">
        <v>32.715433243024862</v>
      </c>
      <c r="E51" s="198">
        <v>5589</v>
      </c>
      <c r="F51" s="200">
        <v>26.56495080564666</v>
      </c>
      <c r="G51" s="198">
        <v>7158</v>
      </c>
      <c r="H51" s="200">
        <v>34.022529587908167</v>
      </c>
      <c r="I51" s="198">
        <v>861</v>
      </c>
      <c r="J51" s="200">
        <v>4.0923998288892056</v>
      </c>
      <c r="K51" s="198">
        <v>548</v>
      </c>
      <c r="L51" s="196">
        <v>2.6046865345311088</v>
      </c>
      <c r="M51" s="160"/>
      <c r="N51" s="160"/>
      <c r="O51" s="160"/>
      <c r="P51" s="160"/>
    </row>
    <row r="52" spans="1:16" ht="15" thickBot="1">
      <c r="A52" s="187" t="s">
        <v>2</v>
      </c>
      <c r="B52" s="600">
        <v>15609</v>
      </c>
      <c r="C52" s="191">
        <v>6000</v>
      </c>
      <c r="D52" s="202">
        <v>38.439361906592353</v>
      </c>
      <c r="E52" s="191">
        <v>6757</v>
      </c>
      <c r="F52" s="192">
        <v>43.289128067140751</v>
      </c>
      <c r="G52" s="191">
        <v>2578</v>
      </c>
      <c r="H52" s="192">
        <v>16.516112499199178</v>
      </c>
      <c r="I52" s="191">
        <v>159</v>
      </c>
      <c r="J52" s="202">
        <v>1.0186430905246973</v>
      </c>
      <c r="K52" s="191">
        <v>115</v>
      </c>
      <c r="L52" s="201">
        <v>0.73675443654301997</v>
      </c>
      <c r="M52" s="160"/>
      <c r="N52" s="160"/>
      <c r="O52" s="160"/>
      <c r="P52" s="160"/>
    </row>
    <row r="53" spans="1:16" ht="14.5">
      <c r="A53" s="203" t="s">
        <v>17</v>
      </c>
      <c r="B53" s="602">
        <v>511915</v>
      </c>
      <c r="C53" s="204">
        <v>221731</v>
      </c>
      <c r="D53" s="207">
        <v>43.314026742720955</v>
      </c>
      <c r="E53" s="206">
        <v>75871</v>
      </c>
      <c r="F53" s="645">
        <v>14.821015207602825</v>
      </c>
      <c r="G53" s="206">
        <v>164709</v>
      </c>
      <c r="H53" s="645">
        <v>32.175068126544446</v>
      </c>
      <c r="I53" s="206">
        <v>31037</v>
      </c>
      <c r="J53" s="207">
        <v>6.0629206020530759</v>
      </c>
      <c r="K53" s="206">
        <v>18567</v>
      </c>
      <c r="L53" s="205">
        <v>3.6269693210786951</v>
      </c>
      <c r="M53" s="160"/>
      <c r="N53" s="160"/>
      <c r="O53" s="160"/>
      <c r="P53" s="160"/>
    </row>
    <row r="54" spans="1:16" ht="14.5">
      <c r="A54" s="208" t="s">
        <v>19</v>
      </c>
      <c r="B54" s="603">
        <v>125715</v>
      </c>
      <c r="C54" s="211">
        <v>39393</v>
      </c>
      <c r="D54" s="306">
        <v>31.335162868392789</v>
      </c>
      <c r="E54" s="211">
        <v>48960</v>
      </c>
      <c r="F54" s="212">
        <v>38.945233265720077</v>
      </c>
      <c r="G54" s="211">
        <v>33655</v>
      </c>
      <c r="H54" s="212">
        <v>26.770870620053294</v>
      </c>
      <c r="I54" s="211">
        <v>2173</v>
      </c>
      <c r="J54" s="212">
        <v>1.7285129061766695</v>
      </c>
      <c r="K54" s="211">
        <v>1534</v>
      </c>
      <c r="L54" s="210">
        <v>1.2202203396571611</v>
      </c>
      <c r="M54" s="160"/>
      <c r="N54" s="160"/>
      <c r="O54" s="160"/>
      <c r="P54" s="160"/>
    </row>
    <row r="55" spans="1:16" ht="15" thickBot="1">
      <c r="A55" s="213" t="s">
        <v>20</v>
      </c>
      <c r="B55" s="604">
        <v>637630</v>
      </c>
      <c r="C55" s="214">
        <v>261124</v>
      </c>
      <c r="D55" s="216">
        <v>40.952276398538338</v>
      </c>
      <c r="E55" s="214">
        <v>124831</v>
      </c>
      <c r="F55" s="216">
        <v>19.577341091228455</v>
      </c>
      <c r="G55" s="214">
        <v>198364</v>
      </c>
      <c r="H55" s="216">
        <v>31.109577654752758</v>
      </c>
      <c r="I55" s="214">
        <v>33210</v>
      </c>
      <c r="J55" s="216">
        <v>5.2083496698712421</v>
      </c>
      <c r="K55" s="214">
        <v>20101</v>
      </c>
      <c r="L55" s="215">
        <v>3.1524551856092091</v>
      </c>
      <c r="M55" s="160"/>
      <c r="N55" s="160"/>
      <c r="O55" s="160"/>
      <c r="P55" s="160"/>
    </row>
    <row r="56" spans="1:16" s="10" customFormat="1" ht="15" customHeight="1">
      <c r="A56" s="871" t="s">
        <v>214</v>
      </c>
      <c r="B56" s="871"/>
      <c r="C56" s="871"/>
      <c r="D56" s="871"/>
      <c r="E56" s="871"/>
      <c r="F56" s="871"/>
      <c r="G56" s="871"/>
      <c r="H56" s="871"/>
      <c r="I56" s="871"/>
      <c r="J56" s="871"/>
      <c r="K56" s="871"/>
      <c r="L56" s="871"/>
      <c r="M56" s="217"/>
      <c r="N56" s="217"/>
      <c r="O56" s="217"/>
      <c r="P56" s="217"/>
    </row>
    <row r="57" spans="1:16" s="10" customFormat="1" ht="30" customHeight="1">
      <c r="A57" s="900" t="s">
        <v>304</v>
      </c>
      <c r="B57" s="904"/>
      <c r="C57" s="904"/>
      <c r="D57" s="904"/>
      <c r="E57" s="904"/>
      <c r="F57" s="904"/>
      <c r="G57" s="904"/>
      <c r="H57" s="904"/>
      <c r="I57" s="904"/>
      <c r="J57" s="904"/>
      <c r="K57" s="904"/>
      <c r="L57" s="904"/>
      <c r="M57" s="217"/>
      <c r="N57" s="217"/>
      <c r="O57" s="217"/>
      <c r="P57" s="217"/>
    </row>
    <row r="58" spans="1:16" ht="14.5">
      <c r="A58" s="160"/>
      <c r="B58" s="160"/>
      <c r="C58" s="160"/>
      <c r="D58" s="186"/>
      <c r="E58" s="160"/>
      <c r="F58" s="186"/>
      <c r="G58" s="160"/>
      <c r="H58" s="186"/>
      <c r="I58" s="160"/>
      <c r="J58" s="186"/>
      <c r="K58" s="160"/>
      <c r="L58" s="186"/>
      <c r="M58" s="160"/>
      <c r="N58" s="160"/>
      <c r="O58" s="160"/>
      <c r="P58" s="160"/>
    </row>
    <row r="59" spans="1:16" ht="23.5">
      <c r="A59" s="795">
        <v>2019</v>
      </c>
      <c r="B59" s="795"/>
      <c r="C59" s="795"/>
      <c r="D59" s="795"/>
      <c r="E59" s="795"/>
      <c r="F59" s="795"/>
      <c r="G59" s="795"/>
      <c r="H59" s="795"/>
      <c r="I59" s="795"/>
      <c r="J59" s="795"/>
      <c r="K59" s="795"/>
      <c r="L59" s="795"/>
      <c r="M59" s="160"/>
      <c r="N59" s="160"/>
      <c r="O59" s="160"/>
      <c r="P59" s="160"/>
    </row>
    <row r="60" spans="1:16" ht="14.5">
      <c r="A60" s="160"/>
      <c r="B60" s="160"/>
      <c r="C60" s="160"/>
      <c r="D60" s="186"/>
      <c r="E60" s="160"/>
      <c r="F60" s="186"/>
      <c r="G60" s="160"/>
      <c r="H60" s="186"/>
      <c r="I60" s="160"/>
      <c r="J60" s="186"/>
      <c r="K60" s="160"/>
      <c r="L60" s="186"/>
      <c r="M60" s="160"/>
      <c r="N60" s="160"/>
      <c r="O60" s="160"/>
      <c r="P60" s="160"/>
    </row>
    <row r="61" spans="1:16" ht="15" customHeight="1">
      <c r="A61" s="939" t="s">
        <v>284</v>
      </c>
      <c r="B61" s="939"/>
      <c r="C61" s="939"/>
      <c r="D61" s="939"/>
      <c r="E61" s="939"/>
      <c r="F61" s="939"/>
      <c r="G61" s="939"/>
      <c r="H61" s="939"/>
      <c r="I61" s="939"/>
      <c r="J61" s="939"/>
      <c r="K61" s="939"/>
      <c r="L61" s="939"/>
      <c r="M61" s="160"/>
      <c r="N61" s="160"/>
      <c r="O61" s="160"/>
      <c r="P61" s="160"/>
    </row>
    <row r="62" spans="1:16" ht="14.5">
      <c r="A62" s="810" t="s">
        <v>21</v>
      </c>
      <c r="B62" s="822" t="s">
        <v>22</v>
      </c>
      <c r="C62" s="811" t="s">
        <v>23</v>
      </c>
      <c r="D62" s="809"/>
      <c r="E62" s="809"/>
      <c r="F62" s="809"/>
      <c r="G62" s="809"/>
      <c r="H62" s="809"/>
      <c r="I62" s="809"/>
      <c r="J62" s="809"/>
      <c r="K62" s="809"/>
      <c r="L62" s="809"/>
      <c r="M62" s="160"/>
      <c r="N62" s="160"/>
      <c r="O62" s="160"/>
      <c r="P62" s="160"/>
    </row>
    <row r="63" spans="1:16" ht="33" customHeight="1">
      <c r="A63" s="810"/>
      <c r="B63" s="822"/>
      <c r="C63" s="808" t="s">
        <v>37</v>
      </c>
      <c r="D63" s="810"/>
      <c r="E63" s="811" t="s">
        <v>26</v>
      </c>
      <c r="F63" s="810"/>
      <c r="G63" s="811" t="s">
        <v>27</v>
      </c>
      <c r="H63" s="810"/>
      <c r="I63" s="811" t="s">
        <v>28</v>
      </c>
      <c r="J63" s="810"/>
      <c r="K63" s="811" t="s">
        <v>49</v>
      </c>
      <c r="L63" s="809"/>
      <c r="M63" s="160"/>
      <c r="N63" s="160"/>
      <c r="O63" s="160"/>
      <c r="P63" s="160"/>
    </row>
    <row r="64" spans="1:16" ht="15" thickBot="1">
      <c r="A64" s="867"/>
      <c r="B64" s="812" t="s">
        <v>0</v>
      </c>
      <c r="C64" s="813"/>
      <c r="D64" s="427" t="s">
        <v>1</v>
      </c>
      <c r="E64" s="539" t="s">
        <v>0</v>
      </c>
      <c r="F64" s="427" t="s">
        <v>1</v>
      </c>
      <c r="G64" s="539" t="s">
        <v>0</v>
      </c>
      <c r="H64" s="427" t="s">
        <v>1</v>
      </c>
      <c r="I64" s="539" t="s">
        <v>0</v>
      </c>
      <c r="J64" s="427" t="s">
        <v>1</v>
      </c>
      <c r="K64" s="539" t="s">
        <v>0</v>
      </c>
      <c r="L64" s="427" t="s">
        <v>1</v>
      </c>
      <c r="M64" s="160"/>
      <c r="N64" s="160"/>
      <c r="O64" s="160"/>
      <c r="P64" s="160"/>
    </row>
    <row r="65" spans="1:16" ht="14.5">
      <c r="A65" s="193" t="s">
        <v>16</v>
      </c>
      <c r="B65" s="601">
        <v>92336</v>
      </c>
      <c r="C65" s="198">
        <v>45865</v>
      </c>
      <c r="D65" s="199">
        <v>49.671850632472712</v>
      </c>
      <c r="E65" s="198">
        <v>7825</v>
      </c>
      <c r="F65" s="200">
        <v>8.4744844914226309</v>
      </c>
      <c r="G65" s="198">
        <v>25701</v>
      </c>
      <c r="H65" s="200">
        <v>27.834214174319875</v>
      </c>
      <c r="I65" s="198">
        <v>7869</v>
      </c>
      <c r="J65" s="200">
        <v>8.5221365447929305</v>
      </c>
      <c r="K65" s="198">
        <v>5076</v>
      </c>
      <c r="L65" s="196">
        <v>5.4973141569918562</v>
      </c>
      <c r="M65" s="160"/>
      <c r="N65" s="160"/>
      <c r="O65" s="160"/>
      <c r="P65" s="160"/>
    </row>
    <row r="66" spans="1:16" ht="14.5">
      <c r="A66" s="187" t="s">
        <v>15</v>
      </c>
      <c r="B66" s="600">
        <v>91903</v>
      </c>
      <c r="C66" s="191">
        <v>36213</v>
      </c>
      <c r="D66" s="202">
        <v>39.403501517904751</v>
      </c>
      <c r="E66" s="191">
        <v>15619</v>
      </c>
      <c r="F66" s="192">
        <v>16.9950926520353</v>
      </c>
      <c r="G66" s="191">
        <v>28317</v>
      </c>
      <c r="H66" s="192">
        <v>30.811834216510885</v>
      </c>
      <c r="I66" s="191">
        <v>6828</v>
      </c>
      <c r="J66" s="192">
        <v>7.4295724840320778</v>
      </c>
      <c r="K66" s="191">
        <v>4926</v>
      </c>
      <c r="L66" s="190">
        <v>5.3599991295169911</v>
      </c>
      <c r="M66" s="160"/>
      <c r="N66" s="160"/>
      <c r="O66" s="160"/>
      <c r="P66" s="160"/>
    </row>
    <row r="67" spans="1:16" ht="14.5">
      <c r="A67" s="193" t="s">
        <v>18</v>
      </c>
      <c r="B67" s="601">
        <v>32558</v>
      </c>
      <c r="C67" s="198">
        <v>13806</v>
      </c>
      <c r="D67" s="199">
        <v>42.404324589962528</v>
      </c>
      <c r="E67" s="198">
        <v>6482</v>
      </c>
      <c r="F67" s="200">
        <v>19.909085324651389</v>
      </c>
      <c r="G67" s="198">
        <v>11199</v>
      </c>
      <c r="H67" s="200">
        <v>34.397075987468519</v>
      </c>
      <c r="I67" s="198">
        <v>657</v>
      </c>
      <c r="J67" s="199">
        <v>2.0179372197309418</v>
      </c>
      <c r="K67" s="198">
        <v>414</v>
      </c>
      <c r="L67" s="197">
        <v>1.2715768781866208</v>
      </c>
      <c r="M67" s="160"/>
      <c r="N67" s="160"/>
      <c r="O67" s="160"/>
      <c r="P67" s="160"/>
    </row>
    <row r="68" spans="1:16" ht="14.5">
      <c r="A68" s="187" t="s">
        <v>14</v>
      </c>
      <c r="B68" s="600">
        <v>17494</v>
      </c>
      <c r="C68" s="191">
        <v>3853</v>
      </c>
      <c r="D68" s="202">
        <v>22.02469418086201</v>
      </c>
      <c r="E68" s="191">
        <v>8373</v>
      </c>
      <c r="F68" s="192">
        <v>47.862124156853781</v>
      </c>
      <c r="G68" s="191">
        <v>4648</v>
      </c>
      <c r="H68" s="192">
        <v>26.569109408940207</v>
      </c>
      <c r="I68" s="191">
        <v>401</v>
      </c>
      <c r="J68" s="192">
        <v>2.2922144735337833</v>
      </c>
      <c r="K68" s="191">
        <v>219</v>
      </c>
      <c r="L68" s="190">
        <v>1.2518577798102206</v>
      </c>
      <c r="M68" s="160"/>
      <c r="N68" s="160"/>
      <c r="O68" s="160"/>
      <c r="P68" s="160"/>
    </row>
    <row r="69" spans="1:16" ht="14.5">
      <c r="A69" s="193" t="s">
        <v>13</v>
      </c>
      <c r="B69" s="601">
        <v>5314</v>
      </c>
      <c r="C69" s="198">
        <v>1418</v>
      </c>
      <c r="D69" s="199">
        <v>26.684230334964244</v>
      </c>
      <c r="E69" s="198">
        <v>2081</v>
      </c>
      <c r="F69" s="200">
        <v>39.160707564922845</v>
      </c>
      <c r="G69" s="198">
        <v>1520</v>
      </c>
      <c r="H69" s="200">
        <v>28.603688370342489</v>
      </c>
      <c r="I69" s="198">
        <v>225</v>
      </c>
      <c r="J69" s="199">
        <v>4.2340986074520135</v>
      </c>
      <c r="K69" s="198">
        <v>70</v>
      </c>
      <c r="L69" s="197">
        <v>1.3172751223184043</v>
      </c>
      <c r="M69" s="160"/>
      <c r="N69" s="160"/>
      <c r="O69" s="160"/>
      <c r="P69" s="160"/>
    </row>
    <row r="70" spans="1:16" ht="14.5">
      <c r="A70" s="187" t="s">
        <v>12</v>
      </c>
      <c r="B70" s="600">
        <v>16590</v>
      </c>
      <c r="C70" s="191">
        <v>6020</v>
      </c>
      <c r="D70" s="202">
        <v>36.286919831223628</v>
      </c>
      <c r="E70" s="191">
        <v>3545</v>
      </c>
      <c r="F70" s="192">
        <v>21.36829415310428</v>
      </c>
      <c r="G70" s="191">
        <v>5644</v>
      </c>
      <c r="H70" s="192">
        <v>34.020494273658827</v>
      </c>
      <c r="I70" s="191">
        <v>861</v>
      </c>
      <c r="J70" s="192">
        <v>5.1898734177215191</v>
      </c>
      <c r="K70" s="191">
        <v>520</v>
      </c>
      <c r="L70" s="190">
        <v>3.1344183242917421</v>
      </c>
      <c r="M70" s="160"/>
      <c r="N70" s="160"/>
      <c r="O70" s="160"/>
      <c r="P70" s="160"/>
    </row>
    <row r="71" spans="1:16" ht="14.5">
      <c r="A71" s="193" t="s">
        <v>11</v>
      </c>
      <c r="B71" s="601">
        <v>49481</v>
      </c>
      <c r="C71" s="198">
        <v>18904</v>
      </c>
      <c r="D71" s="199">
        <v>38.204563367757324</v>
      </c>
      <c r="E71" s="198">
        <v>7115</v>
      </c>
      <c r="F71" s="200">
        <v>14.379256684383904</v>
      </c>
      <c r="G71" s="198">
        <v>18509</v>
      </c>
      <c r="H71" s="200">
        <v>37.4062771568885</v>
      </c>
      <c r="I71" s="198">
        <v>3559</v>
      </c>
      <c r="J71" s="200">
        <v>7.1926598088155043</v>
      </c>
      <c r="K71" s="198">
        <v>1394</v>
      </c>
      <c r="L71" s="196">
        <v>2.8172429821547667</v>
      </c>
      <c r="M71" s="160"/>
      <c r="N71" s="160"/>
      <c r="O71" s="160"/>
      <c r="P71" s="160"/>
    </row>
    <row r="72" spans="1:16" ht="14.5">
      <c r="A72" s="187" t="s">
        <v>10</v>
      </c>
      <c r="B72" s="600">
        <v>10852</v>
      </c>
      <c r="C72" s="191">
        <v>3854</v>
      </c>
      <c r="D72" s="202">
        <v>35.514190932546995</v>
      </c>
      <c r="E72" s="191">
        <v>3914</v>
      </c>
      <c r="F72" s="192">
        <v>36.067084408403986</v>
      </c>
      <c r="G72" s="191">
        <v>2638</v>
      </c>
      <c r="H72" s="192">
        <v>24.308883155178769</v>
      </c>
      <c r="I72" s="191">
        <v>251</v>
      </c>
      <c r="J72" s="192">
        <v>2.3129377073350534</v>
      </c>
      <c r="K72" s="191">
        <v>195</v>
      </c>
      <c r="L72" s="190">
        <v>1.796903796535201</v>
      </c>
      <c r="M72" s="160"/>
      <c r="N72" s="160"/>
      <c r="O72" s="160"/>
      <c r="P72" s="160"/>
    </row>
    <row r="73" spans="1:16" ht="14.5">
      <c r="A73" s="193" t="s">
        <v>9</v>
      </c>
      <c r="B73" s="601">
        <v>55097</v>
      </c>
      <c r="C73" s="198">
        <v>16302</v>
      </c>
      <c r="D73" s="199">
        <v>29.587817848521698</v>
      </c>
      <c r="E73" s="198">
        <v>15224</v>
      </c>
      <c r="F73" s="200">
        <v>27.631268490117428</v>
      </c>
      <c r="G73" s="198">
        <v>20289</v>
      </c>
      <c r="H73" s="200">
        <v>36.824146505254369</v>
      </c>
      <c r="I73" s="198">
        <v>2011</v>
      </c>
      <c r="J73" s="200">
        <v>3.6499264932754958</v>
      </c>
      <c r="K73" s="198">
        <v>1271</v>
      </c>
      <c r="L73" s="196">
        <v>2.3068406628310072</v>
      </c>
      <c r="M73" s="160"/>
      <c r="N73" s="160"/>
      <c r="O73" s="160"/>
      <c r="P73" s="160"/>
    </row>
    <row r="74" spans="1:16" ht="14.5">
      <c r="A74" s="187" t="s">
        <v>8</v>
      </c>
      <c r="B74" s="600">
        <v>119264</v>
      </c>
      <c r="C74" s="191">
        <v>63204</v>
      </c>
      <c r="D74" s="202">
        <v>52.995036222162597</v>
      </c>
      <c r="E74" s="191">
        <v>11650</v>
      </c>
      <c r="F74" s="192">
        <v>9.7682452374563997</v>
      </c>
      <c r="G74" s="191">
        <v>35652</v>
      </c>
      <c r="H74" s="192">
        <v>29.893345854574726</v>
      </c>
      <c r="I74" s="191">
        <v>5706</v>
      </c>
      <c r="J74" s="192">
        <v>4.7843439763885165</v>
      </c>
      <c r="K74" s="191">
        <v>3052</v>
      </c>
      <c r="L74" s="190">
        <v>2.5590287094177624</v>
      </c>
      <c r="M74" s="160"/>
      <c r="N74" s="160"/>
      <c r="O74" s="160"/>
      <c r="P74" s="160"/>
    </row>
    <row r="75" spans="1:16" ht="14.5">
      <c r="A75" s="193" t="s">
        <v>7</v>
      </c>
      <c r="B75" s="601">
        <v>31758</v>
      </c>
      <c r="C75" s="198">
        <v>14262</v>
      </c>
      <c r="D75" s="199">
        <v>44.908369544681655</v>
      </c>
      <c r="E75" s="198">
        <v>2383</v>
      </c>
      <c r="F75" s="200">
        <v>7.5036211348321684</v>
      </c>
      <c r="G75" s="198">
        <v>13488</v>
      </c>
      <c r="H75" s="200">
        <v>42.471188361987529</v>
      </c>
      <c r="I75" s="198">
        <v>1054</v>
      </c>
      <c r="J75" s="200">
        <v>3.3188487940046607</v>
      </c>
      <c r="K75" s="198">
        <v>571</v>
      </c>
      <c r="L75" s="196">
        <v>1.7979721644939859</v>
      </c>
      <c r="M75" s="160"/>
      <c r="N75" s="160"/>
      <c r="O75" s="160"/>
      <c r="P75" s="160"/>
    </row>
    <row r="76" spans="1:16" ht="14.5">
      <c r="A76" s="187" t="s">
        <v>6</v>
      </c>
      <c r="B76" s="600">
        <v>6544</v>
      </c>
      <c r="C76" s="191">
        <v>3163</v>
      </c>
      <c r="D76" s="202">
        <v>48.334352078239604</v>
      </c>
      <c r="E76" s="191">
        <v>761</v>
      </c>
      <c r="F76" s="192">
        <v>11.628973105134474</v>
      </c>
      <c r="G76" s="191">
        <v>2251</v>
      </c>
      <c r="H76" s="192">
        <v>34.397921760391199</v>
      </c>
      <c r="I76" s="191">
        <v>175</v>
      </c>
      <c r="J76" s="192">
        <v>2.6742053789731051</v>
      </c>
      <c r="K76" s="191">
        <v>194</v>
      </c>
      <c r="L76" s="190">
        <v>2.9645476772616139</v>
      </c>
      <c r="M76" s="160"/>
      <c r="N76" s="160"/>
      <c r="O76" s="160"/>
      <c r="P76" s="160"/>
    </row>
    <row r="77" spans="1:16" ht="14.5">
      <c r="A77" s="193" t="s">
        <v>5</v>
      </c>
      <c r="B77" s="601">
        <v>28820</v>
      </c>
      <c r="C77" s="198">
        <v>7098</v>
      </c>
      <c r="D77" s="199">
        <v>24.628730048577378</v>
      </c>
      <c r="E77" s="198">
        <v>14193</v>
      </c>
      <c r="F77" s="200">
        <v>49.247050659264403</v>
      </c>
      <c r="G77" s="198">
        <v>6905</v>
      </c>
      <c r="H77" s="200">
        <v>23.959056210964608</v>
      </c>
      <c r="I77" s="198">
        <v>374</v>
      </c>
      <c r="J77" s="199">
        <v>1.2977099236641221</v>
      </c>
      <c r="K77" s="198">
        <v>250</v>
      </c>
      <c r="L77" s="197">
        <v>0.86745315752949337</v>
      </c>
      <c r="M77" s="160"/>
      <c r="N77" s="160"/>
      <c r="O77" s="160"/>
      <c r="P77" s="160"/>
    </row>
    <row r="78" spans="1:16" ht="14.5">
      <c r="A78" s="187" t="s">
        <v>4</v>
      </c>
      <c r="B78" s="600">
        <v>15985</v>
      </c>
      <c r="C78" s="191">
        <v>3781</v>
      </c>
      <c r="D78" s="202">
        <v>23.6</v>
      </c>
      <c r="E78" s="191">
        <v>6787</v>
      </c>
      <c r="F78" s="192">
        <v>42.458554895214263</v>
      </c>
      <c r="G78" s="191">
        <v>4951</v>
      </c>
      <c r="H78" s="192">
        <v>30.972786987801065</v>
      </c>
      <c r="I78" s="191">
        <v>303</v>
      </c>
      <c r="J78" s="192">
        <v>1.8955270566155771</v>
      </c>
      <c r="K78" s="191">
        <v>163</v>
      </c>
      <c r="L78" s="190">
        <v>1.019705974350954</v>
      </c>
      <c r="M78" s="160"/>
      <c r="N78" s="160"/>
      <c r="O78" s="160"/>
      <c r="P78" s="160"/>
    </row>
    <row r="79" spans="1:16" ht="14.5">
      <c r="A79" s="193" t="s">
        <v>3</v>
      </c>
      <c r="B79" s="601">
        <v>20289</v>
      </c>
      <c r="C79" s="198">
        <v>6587</v>
      </c>
      <c r="D79" s="199">
        <v>32.465868204445755</v>
      </c>
      <c r="E79" s="198">
        <v>5263</v>
      </c>
      <c r="F79" s="200">
        <v>25.940164621223321</v>
      </c>
      <c r="G79" s="198">
        <v>7089</v>
      </c>
      <c r="H79" s="200">
        <v>34.940115333431912</v>
      </c>
      <c r="I79" s="198">
        <v>848</v>
      </c>
      <c r="J79" s="200">
        <v>4.1796047119128588</v>
      </c>
      <c r="K79" s="198">
        <v>502</v>
      </c>
      <c r="L79" s="196">
        <v>2.4742471289861503</v>
      </c>
      <c r="M79" s="160"/>
      <c r="N79" s="160"/>
      <c r="O79" s="160"/>
      <c r="P79" s="160"/>
    </row>
    <row r="80" spans="1:16" ht="15" thickBot="1">
      <c r="A80" s="187" t="s">
        <v>2</v>
      </c>
      <c r="B80" s="600">
        <v>15415</v>
      </c>
      <c r="C80" s="191">
        <v>5844</v>
      </c>
      <c r="D80" s="202">
        <v>37.91112552708401</v>
      </c>
      <c r="E80" s="191">
        <v>6710</v>
      </c>
      <c r="F80" s="192">
        <v>43.529030165423286</v>
      </c>
      <c r="G80" s="191">
        <v>2585</v>
      </c>
      <c r="H80" s="192">
        <v>16.769380473564709</v>
      </c>
      <c r="I80" s="191">
        <v>169</v>
      </c>
      <c r="J80" s="202">
        <v>1.0963347388906908</v>
      </c>
      <c r="K80" s="191">
        <v>107</v>
      </c>
      <c r="L80" s="201">
        <v>0.69412909503730136</v>
      </c>
      <c r="M80" s="160"/>
      <c r="N80" s="160"/>
      <c r="O80" s="160"/>
      <c r="P80" s="160"/>
    </row>
    <row r="81" spans="1:16" ht="14.5">
      <c r="A81" s="203" t="s">
        <v>17</v>
      </c>
      <c r="B81" s="602">
        <v>488576</v>
      </c>
      <c r="C81" s="204">
        <v>211938</v>
      </c>
      <c r="D81" s="207">
        <v>43.378716924286088</v>
      </c>
      <c r="E81" s="206">
        <v>71466</v>
      </c>
      <c r="F81" s="645">
        <v>14.627406995022268</v>
      </c>
      <c r="G81" s="206">
        <v>158460</v>
      </c>
      <c r="H81" s="645">
        <v>32.433029866387216</v>
      </c>
      <c r="I81" s="206">
        <v>29136</v>
      </c>
      <c r="J81" s="207">
        <v>5.9634529735394288</v>
      </c>
      <c r="K81" s="206">
        <v>17576</v>
      </c>
      <c r="L81" s="205">
        <v>3.5973932407649989</v>
      </c>
      <c r="M81" s="160"/>
      <c r="N81" s="160"/>
      <c r="O81" s="160"/>
      <c r="P81" s="160"/>
    </row>
    <row r="82" spans="1:16" ht="14.5">
      <c r="A82" s="208" t="s">
        <v>19</v>
      </c>
      <c r="B82" s="603">
        <v>121124</v>
      </c>
      <c r="C82" s="211">
        <v>38236</v>
      </c>
      <c r="D82" s="306">
        <v>31.567649681318315</v>
      </c>
      <c r="E82" s="211">
        <v>46459</v>
      </c>
      <c r="F82" s="212">
        <v>38.356560219279416</v>
      </c>
      <c r="G82" s="211">
        <v>32926</v>
      </c>
      <c r="H82" s="212">
        <v>27.183712559030415</v>
      </c>
      <c r="I82" s="211">
        <v>2155</v>
      </c>
      <c r="J82" s="212">
        <v>1.7791684554671245</v>
      </c>
      <c r="K82" s="211">
        <v>1348</v>
      </c>
      <c r="L82" s="210">
        <v>1.1129090849047256</v>
      </c>
      <c r="M82" s="160"/>
      <c r="N82" s="160"/>
      <c r="O82" s="160"/>
      <c r="P82" s="160"/>
    </row>
    <row r="83" spans="1:16" ht="15" thickBot="1">
      <c r="A83" s="213" t="s">
        <v>20</v>
      </c>
      <c r="B83" s="604">
        <v>609700</v>
      </c>
      <c r="C83" s="214">
        <v>250174</v>
      </c>
      <c r="D83" s="216">
        <v>41.03231097260948</v>
      </c>
      <c r="E83" s="214">
        <v>117925</v>
      </c>
      <c r="F83" s="216">
        <v>19.341479416106282</v>
      </c>
      <c r="G83" s="214">
        <v>191386</v>
      </c>
      <c r="H83" s="216">
        <v>31.390191897654585</v>
      </c>
      <c r="I83" s="214">
        <v>31291</v>
      </c>
      <c r="J83" s="216">
        <v>5.1321961620469088</v>
      </c>
      <c r="K83" s="214">
        <v>18924</v>
      </c>
      <c r="L83" s="215">
        <v>3.1038215515827456</v>
      </c>
      <c r="M83" s="160"/>
      <c r="N83" s="160"/>
      <c r="O83" s="160"/>
      <c r="P83" s="160"/>
    </row>
    <row r="84" spans="1:16" ht="15" customHeight="1">
      <c r="A84" s="938" t="s">
        <v>213</v>
      </c>
      <c r="B84" s="938"/>
      <c r="C84" s="938"/>
      <c r="D84" s="938"/>
      <c r="E84" s="938"/>
      <c r="F84" s="938"/>
      <c r="G84" s="938"/>
      <c r="H84" s="938"/>
      <c r="I84" s="938"/>
      <c r="J84" s="938"/>
      <c r="K84" s="938"/>
      <c r="L84" s="938"/>
      <c r="M84" s="160"/>
      <c r="N84" s="160"/>
      <c r="O84" s="160"/>
      <c r="P84" s="160"/>
    </row>
    <row r="85" spans="1:16" ht="30" customHeight="1">
      <c r="A85" s="900" t="s">
        <v>305</v>
      </c>
      <c r="B85" s="904"/>
      <c r="C85" s="904"/>
      <c r="D85" s="904"/>
      <c r="E85" s="904"/>
      <c r="F85" s="904"/>
      <c r="G85" s="904"/>
      <c r="H85" s="904"/>
      <c r="I85" s="904"/>
      <c r="J85" s="904"/>
      <c r="K85" s="904"/>
      <c r="L85" s="904"/>
      <c r="M85" s="160"/>
      <c r="N85" s="160"/>
      <c r="O85" s="160"/>
      <c r="P85" s="160"/>
    </row>
    <row r="86" spans="1:16" ht="14.5">
      <c r="A86" s="160"/>
      <c r="B86" s="160"/>
      <c r="C86" s="160"/>
      <c r="D86" s="186"/>
      <c r="E86" s="160"/>
      <c r="F86" s="186"/>
      <c r="G86" s="160"/>
      <c r="H86" s="186"/>
      <c r="I86" s="160"/>
      <c r="J86" s="186"/>
      <c r="K86" s="160"/>
      <c r="L86" s="186"/>
      <c r="M86" s="160"/>
      <c r="N86" s="160"/>
      <c r="O86" s="160"/>
      <c r="P86" s="160"/>
    </row>
    <row r="87" spans="1:16" ht="23.5">
      <c r="A87" s="795">
        <v>2018</v>
      </c>
      <c r="B87" s="795"/>
      <c r="C87" s="795"/>
      <c r="D87" s="795"/>
      <c r="E87" s="795"/>
      <c r="F87" s="795"/>
      <c r="G87" s="795"/>
      <c r="H87" s="795"/>
      <c r="I87" s="795"/>
      <c r="J87" s="795"/>
      <c r="K87" s="795"/>
      <c r="L87" s="795"/>
      <c r="M87" s="160"/>
      <c r="N87" s="160"/>
      <c r="O87" s="160"/>
      <c r="P87" s="160"/>
    </row>
    <row r="88" spans="1:16" ht="14.5">
      <c r="A88" s="160"/>
      <c r="B88" s="160"/>
      <c r="C88" s="160"/>
      <c r="D88" s="186"/>
      <c r="E88" s="160"/>
      <c r="F88" s="186"/>
      <c r="G88" s="160"/>
      <c r="H88" s="186"/>
      <c r="I88" s="160"/>
      <c r="J88" s="186"/>
      <c r="K88" s="160"/>
      <c r="L88" s="186"/>
      <c r="M88" s="160"/>
      <c r="N88" s="160"/>
      <c r="O88" s="160"/>
      <c r="P88" s="160"/>
    </row>
    <row r="89" spans="1:16" ht="15" customHeight="1">
      <c r="A89" s="939" t="s">
        <v>285</v>
      </c>
      <c r="B89" s="939"/>
      <c r="C89" s="939"/>
      <c r="D89" s="939"/>
      <c r="E89" s="939"/>
      <c r="F89" s="939"/>
      <c r="G89" s="939"/>
      <c r="H89" s="939"/>
      <c r="I89" s="939"/>
      <c r="J89" s="939"/>
      <c r="K89" s="939"/>
      <c r="L89" s="939"/>
      <c r="M89" s="160"/>
      <c r="N89" s="160"/>
      <c r="O89" s="160"/>
      <c r="P89" s="160"/>
    </row>
    <row r="90" spans="1:16" ht="14.5">
      <c r="A90" s="810" t="s">
        <v>21</v>
      </c>
      <c r="B90" s="822" t="s">
        <v>22</v>
      </c>
      <c r="C90" s="811" t="s">
        <v>23</v>
      </c>
      <c r="D90" s="809"/>
      <c r="E90" s="809"/>
      <c r="F90" s="809"/>
      <c r="G90" s="809"/>
      <c r="H90" s="809"/>
      <c r="I90" s="809"/>
      <c r="J90" s="809"/>
      <c r="K90" s="809"/>
      <c r="L90" s="809"/>
      <c r="M90" s="160"/>
      <c r="N90" s="160"/>
      <c r="O90" s="160"/>
      <c r="P90" s="160"/>
    </row>
    <row r="91" spans="1:16" ht="36.75" customHeight="1">
      <c r="A91" s="810"/>
      <c r="B91" s="822"/>
      <c r="C91" s="808" t="s">
        <v>25</v>
      </c>
      <c r="D91" s="810"/>
      <c r="E91" s="811" t="s">
        <v>26</v>
      </c>
      <c r="F91" s="823"/>
      <c r="G91" s="808" t="s">
        <v>27</v>
      </c>
      <c r="H91" s="810"/>
      <c r="I91" s="811" t="s">
        <v>28</v>
      </c>
      <c r="J91" s="810"/>
      <c r="K91" s="811" t="s">
        <v>49</v>
      </c>
      <c r="L91" s="809"/>
      <c r="M91" s="160"/>
      <c r="N91" s="160"/>
      <c r="O91" s="160"/>
      <c r="P91" s="160"/>
    </row>
    <row r="92" spans="1:16" ht="15" thickBot="1">
      <c r="A92" s="867"/>
      <c r="B92" s="812" t="s">
        <v>0</v>
      </c>
      <c r="C92" s="813"/>
      <c r="D92" s="427" t="s">
        <v>1</v>
      </c>
      <c r="E92" s="539" t="s">
        <v>0</v>
      </c>
      <c r="F92" s="427" t="s">
        <v>1</v>
      </c>
      <c r="G92" s="539" t="s">
        <v>0</v>
      </c>
      <c r="H92" s="427" t="s">
        <v>1</v>
      </c>
      <c r="I92" s="539" t="s">
        <v>0</v>
      </c>
      <c r="J92" s="427" t="s">
        <v>1</v>
      </c>
      <c r="K92" s="539" t="s">
        <v>0</v>
      </c>
      <c r="L92" s="427" t="s">
        <v>1</v>
      </c>
      <c r="M92" s="160"/>
      <c r="N92" s="160"/>
      <c r="O92" s="160"/>
      <c r="P92" s="160"/>
    </row>
    <row r="93" spans="1:16" ht="14.5">
      <c r="A93" s="193" t="s">
        <v>16</v>
      </c>
      <c r="B93" s="601">
        <v>89453</v>
      </c>
      <c r="C93" s="198">
        <v>44080</v>
      </c>
      <c r="D93" s="222">
        <v>49.277274099247649</v>
      </c>
      <c r="E93" s="198">
        <v>7490</v>
      </c>
      <c r="F93" s="222">
        <v>8.3731121370999286</v>
      </c>
      <c r="G93" s="198">
        <v>25384</v>
      </c>
      <c r="H93" s="223">
        <v>28.376913015773646</v>
      </c>
      <c r="I93" s="198">
        <v>7585</v>
      </c>
      <c r="J93" s="223">
        <v>8.4793131588655495</v>
      </c>
      <c r="K93" s="198">
        <v>4914</v>
      </c>
      <c r="L93" s="220">
        <v>5.4933875890132242</v>
      </c>
      <c r="M93" s="160"/>
      <c r="N93" s="160"/>
      <c r="O93" s="160"/>
      <c r="P93" s="160"/>
    </row>
    <row r="94" spans="1:16" ht="14.5">
      <c r="A94" s="187" t="s">
        <v>15</v>
      </c>
      <c r="B94" s="600">
        <v>87737</v>
      </c>
      <c r="C94" s="191">
        <v>34951</v>
      </c>
      <c r="D94" s="225">
        <v>39.836101074803103</v>
      </c>
      <c r="E94" s="191">
        <v>14439</v>
      </c>
      <c r="F94" s="225">
        <v>16.457138949360019</v>
      </c>
      <c r="G94" s="191">
        <v>27053</v>
      </c>
      <c r="H94" s="219">
        <v>30.834197658912434</v>
      </c>
      <c r="I94" s="191">
        <v>6547</v>
      </c>
      <c r="J94" s="219">
        <v>7.4620741534358368</v>
      </c>
      <c r="K94" s="191">
        <v>4747</v>
      </c>
      <c r="L94" s="218">
        <v>5.4104881634886084</v>
      </c>
      <c r="M94" s="160"/>
      <c r="N94" s="160"/>
      <c r="O94" s="160"/>
      <c r="P94" s="160"/>
    </row>
    <row r="95" spans="1:16" ht="14.5">
      <c r="A95" s="193" t="s">
        <v>18</v>
      </c>
      <c r="B95" s="601">
        <v>30545</v>
      </c>
      <c r="C95" s="198">
        <v>13470</v>
      </c>
      <c r="D95" s="222">
        <v>44.09887051890653</v>
      </c>
      <c r="E95" s="198">
        <v>6029</v>
      </c>
      <c r="F95" s="222">
        <v>19.738091340644949</v>
      </c>
      <c r="G95" s="198">
        <v>9999</v>
      </c>
      <c r="H95" s="223">
        <v>32.735308561139306</v>
      </c>
      <c r="I95" s="198">
        <v>649</v>
      </c>
      <c r="J95" s="222">
        <v>2.1247339990178427</v>
      </c>
      <c r="K95" s="198">
        <v>398</v>
      </c>
      <c r="L95" s="221">
        <v>1.3029955802913733</v>
      </c>
      <c r="M95" s="160"/>
      <c r="N95" s="160"/>
      <c r="O95" s="160"/>
      <c r="P95" s="160"/>
    </row>
    <row r="96" spans="1:16" ht="14.5">
      <c r="A96" s="187" t="s">
        <v>14</v>
      </c>
      <c r="B96" s="600">
        <v>16761</v>
      </c>
      <c r="C96" s="191">
        <v>3695</v>
      </c>
      <c r="D96" s="225">
        <v>22.045224031979</v>
      </c>
      <c r="E96" s="191">
        <v>7981</v>
      </c>
      <c r="F96" s="225">
        <v>47.616490662848278</v>
      </c>
      <c r="G96" s="191">
        <v>4510</v>
      </c>
      <c r="H96" s="219">
        <v>26.907702404391149</v>
      </c>
      <c r="I96" s="191">
        <v>358</v>
      </c>
      <c r="J96" s="219">
        <v>2.1359107451822683</v>
      </c>
      <c r="K96" s="191">
        <v>217</v>
      </c>
      <c r="L96" s="218">
        <v>1.2946721555993079</v>
      </c>
      <c r="M96" s="160"/>
      <c r="N96" s="160"/>
      <c r="O96" s="160"/>
      <c r="P96" s="160"/>
    </row>
    <row r="97" spans="1:16" ht="14.5">
      <c r="A97" s="193" t="s">
        <v>13</v>
      </c>
      <c r="B97" s="601">
        <v>4757</v>
      </c>
      <c r="C97" s="198">
        <v>1281</v>
      </c>
      <c r="D97" s="222">
        <v>26.928736598696656</v>
      </c>
      <c r="E97" s="198">
        <v>1865</v>
      </c>
      <c r="F97" s="222">
        <v>39.205381542989279</v>
      </c>
      <c r="G97" s="198">
        <v>1318</v>
      </c>
      <c r="H97" s="223">
        <v>27.706537733865883</v>
      </c>
      <c r="I97" s="198">
        <v>226</v>
      </c>
      <c r="J97" s="222">
        <v>4.7508934202228295</v>
      </c>
      <c r="K97" s="198">
        <v>67</v>
      </c>
      <c r="L97" s="221">
        <v>1.4084507042253522</v>
      </c>
      <c r="M97" s="160"/>
      <c r="N97" s="160"/>
      <c r="O97" s="160"/>
      <c r="P97" s="160"/>
    </row>
    <row r="98" spans="1:16" ht="14.5">
      <c r="A98" s="187" t="s">
        <v>12</v>
      </c>
      <c r="B98" s="600">
        <v>15217</v>
      </c>
      <c r="C98" s="191">
        <v>5633</v>
      </c>
      <c r="D98" s="225">
        <v>37.017809029375044</v>
      </c>
      <c r="E98" s="191">
        <v>3181</v>
      </c>
      <c r="F98" s="225">
        <v>20.904251823618321</v>
      </c>
      <c r="G98" s="191">
        <v>5121</v>
      </c>
      <c r="H98" s="219">
        <v>33.653151081027801</v>
      </c>
      <c r="I98" s="191">
        <v>766</v>
      </c>
      <c r="J98" s="219">
        <v>5.0338437274101331</v>
      </c>
      <c r="K98" s="191">
        <v>516</v>
      </c>
      <c r="L98" s="218">
        <v>3.3909443385687061</v>
      </c>
      <c r="M98" s="160"/>
      <c r="N98" s="160"/>
      <c r="O98" s="160"/>
      <c r="P98" s="160"/>
    </row>
    <row r="99" spans="1:16" ht="14.5">
      <c r="A99" s="193" t="s">
        <v>11</v>
      </c>
      <c r="B99" s="601">
        <v>47577</v>
      </c>
      <c r="C99" s="198">
        <v>18103</v>
      </c>
      <c r="D99" s="222">
        <v>38.049898059986972</v>
      </c>
      <c r="E99" s="198">
        <v>6685</v>
      </c>
      <c r="F99" s="222">
        <v>14.050906950837588</v>
      </c>
      <c r="G99" s="198">
        <v>18049</v>
      </c>
      <c r="H99" s="223">
        <v>37.936397839292098</v>
      </c>
      <c r="I99" s="198">
        <v>3407</v>
      </c>
      <c r="J99" s="223">
        <v>7.1610231834710047</v>
      </c>
      <c r="K99" s="198">
        <v>1333</v>
      </c>
      <c r="L99" s="220">
        <v>2.801773966412342</v>
      </c>
      <c r="M99" s="160"/>
      <c r="N99" s="160"/>
      <c r="O99" s="160"/>
      <c r="P99" s="160"/>
    </row>
    <row r="100" spans="1:16" ht="14.5">
      <c r="A100" s="187" t="s">
        <v>10</v>
      </c>
      <c r="B100" s="600">
        <v>10582</v>
      </c>
      <c r="C100" s="191">
        <v>3798</v>
      </c>
      <c r="D100" s="225">
        <v>35.891135891135889</v>
      </c>
      <c r="E100" s="191">
        <v>3810</v>
      </c>
      <c r="F100" s="225">
        <v>36.004536004536</v>
      </c>
      <c r="G100" s="191">
        <v>2575</v>
      </c>
      <c r="H100" s="219">
        <v>24.333774333774333</v>
      </c>
      <c r="I100" s="191">
        <v>228</v>
      </c>
      <c r="J100" s="219">
        <v>2.1546021546021548</v>
      </c>
      <c r="K100" s="191">
        <v>171</v>
      </c>
      <c r="L100" s="218">
        <v>1.6159516159516158</v>
      </c>
      <c r="M100" s="160"/>
      <c r="N100" s="160"/>
      <c r="O100" s="160"/>
      <c r="P100" s="160"/>
    </row>
    <row r="101" spans="1:16" ht="14.5">
      <c r="A101" s="193" t="s">
        <v>9</v>
      </c>
      <c r="B101" s="601">
        <v>52425</v>
      </c>
      <c r="C101" s="198">
        <v>15033</v>
      </c>
      <c r="D101" s="222">
        <v>28.675250357653791</v>
      </c>
      <c r="E101" s="198">
        <v>14207</v>
      </c>
      <c r="F101" s="222">
        <v>27.099666189794945</v>
      </c>
      <c r="G101" s="198">
        <v>19979</v>
      </c>
      <c r="H101" s="223">
        <v>38.109680495946591</v>
      </c>
      <c r="I101" s="198">
        <v>1952</v>
      </c>
      <c r="J101" s="223">
        <v>3.7234144015259893</v>
      </c>
      <c r="K101" s="198">
        <v>1254</v>
      </c>
      <c r="L101" s="220">
        <v>2.3919885550786839</v>
      </c>
      <c r="M101" s="160"/>
      <c r="N101" s="160"/>
      <c r="O101" s="160"/>
      <c r="P101" s="160"/>
    </row>
    <row r="102" spans="1:16" ht="14.5">
      <c r="A102" s="187" t="s">
        <v>8</v>
      </c>
      <c r="B102" s="600">
        <v>114224</v>
      </c>
      <c r="C102" s="191">
        <v>60779</v>
      </c>
      <c r="D102" s="225">
        <v>53.210358593640564</v>
      </c>
      <c r="E102" s="191">
        <v>10985</v>
      </c>
      <c r="F102" s="225">
        <v>9.617068216837092</v>
      </c>
      <c r="G102" s="191">
        <v>34261</v>
      </c>
      <c r="H102" s="219">
        <v>29.994572068917215</v>
      </c>
      <c r="I102" s="191">
        <v>5400</v>
      </c>
      <c r="J102" s="219">
        <v>4.7275528785544196</v>
      </c>
      <c r="K102" s="191">
        <v>2799</v>
      </c>
      <c r="L102" s="218">
        <v>2.4504482420507077</v>
      </c>
      <c r="M102" s="160"/>
      <c r="N102" s="160"/>
      <c r="O102" s="160"/>
      <c r="P102" s="160"/>
    </row>
    <row r="103" spans="1:16" ht="14.5">
      <c r="A103" s="193" t="s">
        <v>7</v>
      </c>
      <c r="B103" s="601">
        <v>30674</v>
      </c>
      <c r="C103" s="198">
        <v>13989</v>
      </c>
      <c r="D103" s="222">
        <v>45.605398709004369</v>
      </c>
      <c r="E103" s="198">
        <v>2265</v>
      </c>
      <c r="F103" s="222">
        <v>7.3841038012649145</v>
      </c>
      <c r="G103" s="198">
        <v>12993</v>
      </c>
      <c r="H103" s="223">
        <v>42.358349090434892</v>
      </c>
      <c r="I103" s="198">
        <v>920</v>
      </c>
      <c r="J103" s="223">
        <v>2.9992827802047337</v>
      </c>
      <c r="K103" s="198">
        <v>507</v>
      </c>
      <c r="L103" s="220">
        <v>1.6528656190910869</v>
      </c>
      <c r="M103" s="160"/>
      <c r="N103" s="160"/>
      <c r="O103" s="160"/>
      <c r="P103" s="160"/>
    </row>
    <row r="104" spans="1:16" ht="14.5">
      <c r="A104" s="187" t="s">
        <v>6</v>
      </c>
      <c r="B104" s="600">
        <v>6396</v>
      </c>
      <c r="C104" s="191">
        <v>3091</v>
      </c>
      <c r="D104" s="225">
        <v>48.327079424640402</v>
      </c>
      <c r="E104" s="191">
        <v>695</v>
      </c>
      <c r="F104" s="225">
        <v>10.866166353971233</v>
      </c>
      <c r="G104" s="191">
        <v>2239</v>
      </c>
      <c r="H104" s="219">
        <v>35.006253908692933</v>
      </c>
      <c r="I104" s="191">
        <v>189</v>
      </c>
      <c r="J104" s="219">
        <v>2.9549718574108819</v>
      </c>
      <c r="K104" s="191">
        <v>182</v>
      </c>
      <c r="L104" s="218">
        <v>2.8455284552845526</v>
      </c>
      <c r="M104" s="160"/>
      <c r="N104" s="160"/>
      <c r="O104" s="160"/>
      <c r="P104" s="160"/>
    </row>
    <row r="105" spans="1:16" ht="14.5">
      <c r="A105" s="193" t="s">
        <v>5</v>
      </c>
      <c r="B105" s="601">
        <v>27455</v>
      </c>
      <c r="C105" s="198">
        <v>6744</v>
      </c>
      <c r="D105" s="222">
        <v>24.56383172464032</v>
      </c>
      <c r="E105" s="198">
        <v>13348</v>
      </c>
      <c r="F105" s="222">
        <v>48.617738116918595</v>
      </c>
      <c r="G105" s="198">
        <v>6725</v>
      </c>
      <c r="H105" s="223">
        <v>24.494627572391188</v>
      </c>
      <c r="I105" s="198">
        <v>390</v>
      </c>
      <c r="J105" s="222">
        <v>1.4205062830085595</v>
      </c>
      <c r="K105" s="198">
        <v>248</v>
      </c>
      <c r="L105" s="221">
        <v>0.90329630304134045</v>
      </c>
      <c r="M105" s="160"/>
      <c r="N105" s="160"/>
      <c r="O105" s="160"/>
      <c r="P105" s="160"/>
    </row>
    <row r="106" spans="1:16" ht="14.5">
      <c r="A106" s="187" t="s">
        <v>4</v>
      </c>
      <c r="B106" s="600">
        <v>15665</v>
      </c>
      <c r="C106" s="191">
        <v>3810</v>
      </c>
      <c r="D106" s="225">
        <v>24.321736354931375</v>
      </c>
      <c r="E106" s="191">
        <v>6663</v>
      </c>
      <c r="F106" s="225">
        <v>42.534312160868176</v>
      </c>
      <c r="G106" s="191">
        <v>4685</v>
      </c>
      <c r="H106" s="219">
        <v>29.90743696137887</v>
      </c>
      <c r="I106" s="191">
        <v>334</v>
      </c>
      <c r="J106" s="219">
        <v>2.1321417172039578</v>
      </c>
      <c r="K106" s="191">
        <v>173</v>
      </c>
      <c r="L106" s="218">
        <v>1.104372805617619</v>
      </c>
      <c r="M106" s="160"/>
      <c r="N106" s="160"/>
      <c r="O106" s="160"/>
      <c r="P106" s="160"/>
    </row>
    <row r="107" spans="1:16" ht="14.5">
      <c r="A107" s="193" t="s">
        <v>3</v>
      </c>
      <c r="B107" s="601">
        <v>19310</v>
      </c>
      <c r="C107" s="198">
        <v>6253</v>
      </c>
      <c r="D107" s="222">
        <v>32.382185396167792</v>
      </c>
      <c r="E107" s="198">
        <v>4976</v>
      </c>
      <c r="F107" s="222">
        <v>25.769031589849817</v>
      </c>
      <c r="G107" s="198">
        <v>6757</v>
      </c>
      <c r="H107" s="223">
        <v>34.992232004142934</v>
      </c>
      <c r="I107" s="198">
        <v>848</v>
      </c>
      <c r="J107" s="223">
        <v>4.3915069911962714</v>
      </c>
      <c r="K107" s="198">
        <v>476</v>
      </c>
      <c r="L107" s="220">
        <v>2.4650440186431899</v>
      </c>
      <c r="M107" s="160"/>
      <c r="N107" s="160"/>
      <c r="O107" s="160"/>
      <c r="P107" s="160"/>
    </row>
    <row r="108" spans="1:16" ht="15" thickBot="1">
      <c r="A108" s="187" t="s">
        <v>2</v>
      </c>
      <c r="B108" s="600">
        <v>15199</v>
      </c>
      <c r="C108" s="191">
        <v>5774</v>
      </c>
      <c r="D108" s="225">
        <v>37.989341404039742</v>
      </c>
      <c r="E108" s="191">
        <v>6524</v>
      </c>
      <c r="F108" s="225">
        <v>42.923876570827026</v>
      </c>
      <c r="G108" s="191">
        <v>2603</v>
      </c>
      <c r="H108" s="219">
        <v>17.126126718863084</v>
      </c>
      <c r="I108" s="191">
        <v>172</v>
      </c>
      <c r="J108" s="225">
        <v>1.1316533982498849</v>
      </c>
      <c r="K108" s="191">
        <v>126</v>
      </c>
      <c r="L108" s="224">
        <v>0.82900190802026463</v>
      </c>
      <c r="M108" s="160"/>
      <c r="N108" s="160"/>
      <c r="O108" s="160"/>
      <c r="P108" s="160"/>
    </row>
    <row r="109" spans="1:16" ht="14.5">
      <c r="A109" s="203" t="s">
        <v>17</v>
      </c>
      <c r="B109" s="602">
        <v>467770</v>
      </c>
      <c r="C109" s="206">
        <v>203193</v>
      </c>
      <c r="D109" s="646">
        <v>43.438655749620544</v>
      </c>
      <c r="E109" s="206">
        <v>66788</v>
      </c>
      <c r="F109" s="646">
        <v>14.277957115676507</v>
      </c>
      <c r="G109" s="206">
        <v>153154</v>
      </c>
      <c r="H109" s="227">
        <v>32.741304487248009</v>
      </c>
      <c r="I109" s="206">
        <v>27840</v>
      </c>
      <c r="J109" s="227">
        <v>5.9516429014259149</v>
      </c>
      <c r="K109" s="206">
        <v>16795</v>
      </c>
      <c r="L109" s="226">
        <v>3.5904397460290309</v>
      </c>
      <c r="M109" s="160"/>
      <c r="N109" s="160"/>
      <c r="O109" s="160"/>
      <c r="P109" s="160"/>
    </row>
    <row r="110" spans="1:16" ht="14.5">
      <c r="A110" s="208" t="s">
        <v>19</v>
      </c>
      <c r="B110" s="603">
        <v>116207</v>
      </c>
      <c r="C110" s="209">
        <v>37291</v>
      </c>
      <c r="D110" s="229">
        <v>32.090149474644384</v>
      </c>
      <c r="E110" s="211">
        <v>44355</v>
      </c>
      <c r="F110" s="229">
        <v>38.168957119622746</v>
      </c>
      <c r="G110" s="211">
        <v>31097</v>
      </c>
      <c r="H110" s="647">
        <v>26.76000585162684</v>
      </c>
      <c r="I110" s="211">
        <v>2131</v>
      </c>
      <c r="J110" s="229">
        <v>1.8337965871247</v>
      </c>
      <c r="K110" s="211">
        <v>1333</v>
      </c>
      <c r="L110" s="228">
        <v>1.1470909669813349</v>
      </c>
      <c r="M110" s="160"/>
      <c r="N110" s="160"/>
      <c r="O110" s="160"/>
      <c r="P110" s="160"/>
    </row>
    <row r="111" spans="1:16" ht="15" thickBot="1">
      <c r="A111" s="213" t="s">
        <v>20</v>
      </c>
      <c r="B111" s="604">
        <v>583977</v>
      </c>
      <c r="C111" s="214">
        <v>240484</v>
      </c>
      <c r="D111" s="231">
        <v>41.180388953674544</v>
      </c>
      <c r="E111" s="214">
        <v>111143</v>
      </c>
      <c r="F111" s="231">
        <v>19.032085167737769</v>
      </c>
      <c r="G111" s="214">
        <v>184251</v>
      </c>
      <c r="H111" s="231">
        <v>31.55107136068715</v>
      </c>
      <c r="I111" s="214">
        <v>29971</v>
      </c>
      <c r="J111" s="231">
        <v>5.1322226731532234</v>
      </c>
      <c r="K111" s="214">
        <v>18128</v>
      </c>
      <c r="L111" s="230">
        <v>3.1042318447473103</v>
      </c>
      <c r="M111" s="160"/>
      <c r="N111" s="160"/>
      <c r="O111" s="160"/>
      <c r="P111" s="160"/>
    </row>
    <row r="112" spans="1:16" ht="14.5">
      <c r="A112" s="871" t="s">
        <v>215</v>
      </c>
      <c r="B112" s="871"/>
      <c r="C112" s="871"/>
      <c r="D112" s="871"/>
      <c r="E112" s="871"/>
      <c r="F112" s="871"/>
      <c r="G112" s="871"/>
      <c r="H112" s="871"/>
      <c r="I112" s="871"/>
      <c r="J112" s="871"/>
      <c r="K112" s="871"/>
      <c r="L112" s="871"/>
      <c r="M112" s="160"/>
      <c r="N112" s="160"/>
      <c r="O112" s="160"/>
      <c r="P112" s="160"/>
    </row>
    <row r="113" spans="1:16" ht="25.5" customHeight="1">
      <c r="A113" s="851" t="s">
        <v>302</v>
      </c>
      <c r="B113" s="851"/>
      <c r="C113" s="851"/>
      <c r="D113" s="851"/>
      <c r="E113" s="851"/>
      <c r="F113" s="851"/>
      <c r="G113" s="851"/>
      <c r="H113" s="851"/>
      <c r="I113" s="851"/>
      <c r="J113" s="851"/>
      <c r="K113" s="851"/>
      <c r="L113" s="851"/>
      <c r="M113" s="160"/>
      <c r="N113" s="160"/>
      <c r="O113" s="160"/>
      <c r="P113" s="160"/>
    </row>
    <row r="114" spans="1:16" ht="14.5">
      <c r="A114" s="160"/>
      <c r="B114" s="160"/>
      <c r="C114" s="160"/>
      <c r="D114" s="186"/>
      <c r="E114" s="160"/>
      <c r="F114" s="186"/>
      <c r="G114" s="160"/>
      <c r="H114" s="186"/>
      <c r="I114" s="160"/>
      <c r="J114" s="186"/>
      <c r="K114" s="160"/>
      <c r="L114" s="186"/>
      <c r="M114" s="160"/>
      <c r="N114" s="160"/>
      <c r="O114" s="160"/>
      <c r="P114" s="160"/>
    </row>
    <row r="115" spans="1:16" ht="14.5">
      <c r="A115" s="160"/>
      <c r="B115" s="160"/>
      <c r="C115" s="160"/>
      <c r="D115" s="186"/>
      <c r="E115" s="160"/>
      <c r="F115" s="186"/>
      <c r="G115" s="160"/>
      <c r="H115" s="186"/>
      <c r="I115" s="160"/>
      <c r="J115" s="186"/>
      <c r="K115" s="160"/>
      <c r="L115" s="186"/>
      <c r="M115" s="160"/>
      <c r="N115" s="160"/>
      <c r="O115" s="160"/>
      <c r="P115" s="160"/>
    </row>
    <row r="116" spans="1:16" ht="14.5">
      <c r="A116" s="160"/>
      <c r="B116" s="160"/>
      <c r="C116" s="160"/>
      <c r="D116" s="186"/>
      <c r="E116" s="160"/>
      <c r="F116" s="186"/>
      <c r="G116" s="160"/>
      <c r="H116" s="186"/>
      <c r="I116" s="160"/>
      <c r="J116" s="186"/>
      <c r="K116" s="160"/>
      <c r="L116" s="186"/>
      <c r="M116" s="160"/>
      <c r="N116" s="160"/>
      <c r="O116" s="160"/>
      <c r="P116" s="160"/>
    </row>
    <row r="117" spans="1:16" ht="14.5">
      <c r="A117" s="160"/>
      <c r="B117" s="160"/>
      <c r="C117" s="160"/>
      <c r="D117" s="186"/>
      <c r="E117" s="160"/>
      <c r="F117" s="186"/>
      <c r="G117" s="160"/>
      <c r="H117" s="186"/>
      <c r="I117" s="160"/>
      <c r="J117" s="186"/>
      <c r="K117" s="160"/>
      <c r="L117" s="186"/>
      <c r="M117" s="160"/>
      <c r="N117" s="160"/>
      <c r="O117" s="160"/>
      <c r="P117" s="160"/>
    </row>
    <row r="118" spans="1:16" ht="14.5">
      <c r="A118" s="160"/>
      <c r="B118" s="160"/>
      <c r="C118" s="160"/>
      <c r="D118" s="186"/>
      <c r="E118" s="160"/>
      <c r="F118" s="186"/>
      <c r="G118" s="160"/>
      <c r="H118" s="186"/>
      <c r="I118" s="160"/>
      <c r="J118" s="186"/>
      <c r="K118" s="160"/>
      <c r="L118" s="186"/>
      <c r="M118" s="160"/>
      <c r="N118" s="160"/>
      <c r="O118" s="160"/>
      <c r="P118" s="160"/>
    </row>
    <row r="119" spans="1:16" ht="14.5">
      <c r="A119" s="160"/>
      <c r="B119" s="160"/>
      <c r="C119" s="160"/>
      <c r="D119" s="186"/>
      <c r="E119" s="160"/>
      <c r="F119" s="186"/>
      <c r="G119" s="160"/>
      <c r="H119" s="186"/>
      <c r="I119" s="160"/>
      <c r="J119" s="186"/>
      <c r="K119" s="160"/>
      <c r="L119" s="186"/>
      <c r="M119" s="160"/>
      <c r="N119" s="160"/>
      <c r="O119" s="160"/>
      <c r="P119" s="160"/>
    </row>
    <row r="120" spans="1:16" ht="14.5">
      <c r="A120" s="160"/>
      <c r="B120" s="160"/>
      <c r="C120" s="160"/>
      <c r="D120" s="186"/>
      <c r="E120" s="160"/>
      <c r="F120" s="186"/>
      <c r="G120" s="160"/>
      <c r="H120" s="186"/>
      <c r="I120" s="160"/>
      <c r="J120" s="186"/>
      <c r="K120" s="160"/>
      <c r="L120" s="186"/>
      <c r="M120" s="160"/>
      <c r="N120" s="160"/>
      <c r="O120" s="160"/>
      <c r="P120" s="160"/>
    </row>
    <row r="121" spans="1:16" ht="14.5">
      <c r="A121" s="160"/>
      <c r="B121" s="160"/>
      <c r="C121" s="160"/>
      <c r="D121" s="186"/>
      <c r="E121" s="160"/>
      <c r="F121" s="186"/>
      <c r="G121" s="160"/>
      <c r="H121" s="186"/>
      <c r="I121" s="160"/>
      <c r="J121" s="186"/>
      <c r="K121" s="160"/>
      <c r="L121" s="186"/>
      <c r="M121" s="160"/>
      <c r="N121" s="160"/>
      <c r="O121" s="160"/>
      <c r="P121" s="160"/>
    </row>
    <row r="122" spans="1:16" ht="14.5">
      <c r="A122" s="160"/>
      <c r="B122" s="160"/>
      <c r="C122" s="160"/>
      <c r="D122" s="186"/>
      <c r="E122" s="160"/>
      <c r="F122" s="186"/>
      <c r="G122" s="160"/>
      <c r="H122" s="186"/>
      <c r="I122" s="160"/>
      <c r="J122" s="186"/>
      <c r="K122" s="160"/>
      <c r="L122" s="186"/>
      <c r="M122" s="160"/>
      <c r="N122" s="160"/>
      <c r="O122" s="160"/>
      <c r="P122" s="160"/>
    </row>
    <row r="123" spans="1:16" ht="14.5">
      <c r="A123" s="160"/>
      <c r="B123" s="160"/>
      <c r="C123" s="160"/>
      <c r="D123" s="186"/>
      <c r="E123" s="160"/>
      <c r="F123" s="186"/>
      <c r="G123" s="160"/>
      <c r="H123" s="186"/>
      <c r="I123" s="160"/>
      <c r="J123" s="186"/>
      <c r="K123" s="160"/>
      <c r="L123" s="186"/>
      <c r="M123" s="160"/>
      <c r="N123" s="160"/>
      <c r="O123" s="160"/>
      <c r="P123" s="160"/>
    </row>
    <row r="124" spans="1:16" ht="14.5">
      <c r="A124" s="160"/>
      <c r="B124" s="160"/>
      <c r="C124" s="160"/>
      <c r="D124" s="186"/>
      <c r="E124" s="160"/>
      <c r="F124" s="186"/>
      <c r="G124" s="160"/>
      <c r="H124" s="186"/>
      <c r="I124" s="160"/>
      <c r="J124" s="186"/>
      <c r="K124" s="160"/>
      <c r="L124" s="186"/>
      <c r="M124" s="160"/>
      <c r="N124" s="160"/>
      <c r="O124" s="160"/>
      <c r="P124" s="160"/>
    </row>
    <row r="125" spans="1:16" ht="14.5">
      <c r="A125" s="160"/>
      <c r="B125" s="160"/>
      <c r="C125" s="160"/>
      <c r="D125" s="186"/>
      <c r="E125" s="160"/>
      <c r="F125" s="186"/>
      <c r="G125" s="160"/>
      <c r="H125" s="186"/>
      <c r="I125" s="160"/>
      <c r="J125" s="186"/>
      <c r="K125" s="160"/>
      <c r="L125" s="186"/>
      <c r="M125" s="160"/>
      <c r="N125" s="160"/>
      <c r="O125" s="160"/>
      <c r="P125" s="160"/>
    </row>
    <row r="126" spans="1:16" ht="14.5">
      <c r="A126" s="160"/>
      <c r="B126" s="160"/>
      <c r="C126" s="160"/>
      <c r="D126" s="186"/>
      <c r="E126" s="160"/>
      <c r="F126" s="186"/>
      <c r="G126" s="160"/>
      <c r="H126" s="186"/>
      <c r="I126" s="160"/>
      <c r="J126" s="186"/>
      <c r="K126" s="160"/>
      <c r="L126" s="186"/>
      <c r="M126" s="160"/>
      <c r="N126" s="160"/>
      <c r="O126" s="160"/>
      <c r="P126" s="160"/>
    </row>
    <row r="127" spans="1:16" ht="14.5">
      <c r="A127" s="160"/>
      <c r="B127" s="160"/>
      <c r="C127" s="160"/>
      <c r="D127" s="186"/>
      <c r="E127" s="160"/>
      <c r="F127" s="186"/>
      <c r="G127" s="160"/>
      <c r="H127" s="186"/>
      <c r="I127" s="160"/>
      <c r="J127" s="186"/>
      <c r="K127" s="160"/>
      <c r="L127" s="186"/>
      <c r="M127" s="160"/>
      <c r="N127" s="160"/>
      <c r="O127" s="160"/>
      <c r="P127" s="160"/>
    </row>
    <row r="128" spans="1:16" ht="14.5">
      <c r="A128" s="160"/>
      <c r="B128" s="160"/>
      <c r="C128" s="160"/>
      <c r="D128" s="186"/>
      <c r="E128" s="160"/>
      <c r="F128" s="186"/>
      <c r="G128" s="160"/>
      <c r="H128" s="186"/>
      <c r="I128" s="160"/>
      <c r="J128" s="186"/>
      <c r="K128" s="160"/>
      <c r="L128" s="186"/>
      <c r="M128" s="160"/>
      <c r="N128" s="160"/>
      <c r="O128" s="160"/>
      <c r="P128" s="160"/>
    </row>
    <row r="129" spans="1:16" ht="14.5">
      <c r="A129" s="160"/>
      <c r="B129" s="160"/>
      <c r="C129" s="160"/>
      <c r="D129" s="186"/>
      <c r="E129" s="160"/>
      <c r="F129" s="186"/>
      <c r="G129" s="160"/>
      <c r="H129" s="186"/>
      <c r="I129" s="160"/>
      <c r="J129" s="186"/>
      <c r="K129" s="160"/>
      <c r="L129" s="186"/>
      <c r="M129" s="160"/>
      <c r="N129" s="160"/>
      <c r="O129" s="160"/>
      <c r="P129" s="160"/>
    </row>
    <row r="130" spans="1:16" ht="14.5">
      <c r="A130" s="160"/>
      <c r="B130" s="160"/>
      <c r="C130" s="160"/>
      <c r="D130" s="186"/>
      <c r="E130" s="160"/>
      <c r="F130" s="186"/>
      <c r="G130" s="160"/>
      <c r="H130" s="186"/>
      <c r="I130" s="160"/>
      <c r="J130" s="186"/>
      <c r="K130" s="160"/>
      <c r="L130" s="186"/>
      <c r="M130" s="160"/>
      <c r="N130" s="160"/>
      <c r="O130" s="160"/>
      <c r="P130" s="160"/>
    </row>
    <row r="131" spans="1:16" ht="14.5">
      <c r="A131" s="160"/>
      <c r="B131" s="160"/>
      <c r="C131" s="160"/>
      <c r="D131" s="186"/>
      <c r="E131" s="160"/>
      <c r="F131" s="186"/>
      <c r="G131" s="160"/>
      <c r="H131" s="186"/>
      <c r="I131" s="160"/>
      <c r="J131" s="186"/>
      <c r="K131" s="160"/>
      <c r="L131" s="186"/>
      <c r="M131" s="160"/>
      <c r="N131" s="160"/>
      <c r="O131" s="160"/>
      <c r="P131" s="160"/>
    </row>
    <row r="132" spans="1:16" ht="14.5">
      <c r="A132" s="160"/>
      <c r="B132" s="160"/>
      <c r="C132" s="160"/>
      <c r="D132" s="186"/>
      <c r="E132" s="160"/>
      <c r="F132" s="186"/>
      <c r="G132" s="160"/>
      <c r="H132" s="186"/>
      <c r="I132" s="160"/>
      <c r="J132" s="186"/>
      <c r="K132" s="160"/>
      <c r="L132" s="186"/>
      <c r="M132" s="160"/>
      <c r="N132" s="160"/>
      <c r="O132" s="160"/>
      <c r="P132" s="160"/>
    </row>
    <row r="133" spans="1:16" ht="14.5">
      <c r="A133" s="160"/>
      <c r="B133" s="160"/>
      <c r="C133" s="160"/>
      <c r="D133" s="186"/>
      <c r="E133" s="160"/>
      <c r="F133" s="186"/>
      <c r="G133" s="160"/>
      <c r="H133" s="186"/>
      <c r="I133" s="160"/>
      <c r="J133" s="186"/>
      <c r="K133" s="160"/>
      <c r="L133" s="186"/>
      <c r="M133" s="160"/>
      <c r="N133" s="160"/>
      <c r="O133" s="160"/>
      <c r="P133" s="160"/>
    </row>
    <row r="134" spans="1:16" ht="14.5">
      <c r="A134" s="160"/>
      <c r="B134" s="160"/>
      <c r="C134" s="160"/>
      <c r="D134" s="186"/>
      <c r="E134" s="160"/>
      <c r="F134" s="186"/>
      <c r="G134" s="160"/>
      <c r="H134" s="186"/>
      <c r="I134" s="160"/>
      <c r="J134" s="186"/>
      <c r="K134" s="160"/>
      <c r="L134" s="186"/>
      <c r="M134" s="160"/>
      <c r="N134" s="160"/>
      <c r="O134" s="160"/>
      <c r="P134" s="160"/>
    </row>
    <row r="135" spans="1:16" ht="14.5">
      <c r="A135" s="160"/>
      <c r="B135" s="160"/>
      <c r="C135" s="160"/>
      <c r="D135" s="186"/>
      <c r="E135" s="160"/>
      <c r="F135" s="186"/>
      <c r="G135" s="160"/>
      <c r="H135" s="186"/>
      <c r="I135" s="160"/>
      <c r="J135" s="186"/>
      <c r="K135" s="160"/>
      <c r="L135" s="186"/>
      <c r="M135" s="160"/>
      <c r="N135" s="160"/>
      <c r="O135" s="160"/>
      <c r="P135" s="160"/>
    </row>
    <row r="136" spans="1:16" ht="14.5">
      <c r="A136" s="160"/>
      <c r="B136" s="160"/>
      <c r="C136" s="160"/>
      <c r="D136" s="186"/>
      <c r="E136" s="160"/>
      <c r="F136" s="186"/>
      <c r="G136" s="160"/>
      <c r="H136" s="186"/>
      <c r="I136" s="160"/>
      <c r="J136" s="186"/>
      <c r="K136" s="160"/>
      <c r="L136" s="186"/>
      <c r="M136" s="160"/>
      <c r="N136" s="160"/>
      <c r="O136" s="160"/>
      <c r="P136" s="160"/>
    </row>
    <row r="137" spans="1:16" ht="14.5">
      <c r="A137" s="160"/>
      <c r="B137" s="160"/>
      <c r="C137" s="160"/>
      <c r="D137" s="186"/>
      <c r="E137" s="160"/>
      <c r="F137" s="186"/>
      <c r="G137" s="160"/>
      <c r="H137" s="186"/>
      <c r="I137" s="160"/>
      <c r="J137" s="186"/>
      <c r="K137" s="160"/>
      <c r="L137" s="186"/>
      <c r="M137" s="160"/>
      <c r="N137" s="160"/>
      <c r="O137" s="160"/>
      <c r="P137" s="160"/>
    </row>
    <row r="138" spans="1:16" ht="14.5">
      <c r="A138" s="160"/>
      <c r="B138" s="160"/>
      <c r="C138" s="160"/>
      <c r="D138" s="186"/>
      <c r="E138" s="160"/>
      <c r="F138" s="186"/>
      <c r="G138" s="160"/>
      <c r="H138" s="186"/>
      <c r="I138" s="160"/>
      <c r="J138" s="186"/>
      <c r="K138" s="160"/>
      <c r="L138" s="186"/>
      <c r="M138" s="160"/>
      <c r="N138" s="160"/>
      <c r="O138" s="160"/>
      <c r="P138" s="160"/>
    </row>
    <row r="139" spans="1:16" ht="14.5">
      <c r="A139" s="160"/>
      <c r="B139" s="160"/>
      <c r="C139" s="160"/>
      <c r="D139" s="186"/>
      <c r="E139" s="160"/>
      <c r="F139" s="186"/>
      <c r="G139" s="160"/>
      <c r="H139" s="186"/>
      <c r="I139" s="160"/>
      <c r="J139" s="186"/>
      <c r="K139" s="160"/>
      <c r="L139" s="186"/>
      <c r="M139" s="160"/>
      <c r="N139" s="160"/>
      <c r="O139" s="160"/>
      <c r="P139" s="160"/>
    </row>
    <row r="140" spans="1:16" ht="14.5">
      <c r="A140" s="160"/>
      <c r="B140" s="160"/>
      <c r="C140" s="160"/>
      <c r="D140" s="186"/>
      <c r="E140" s="160"/>
      <c r="F140" s="186"/>
      <c r="G140" s="160"/>
      <c r="H140" s="186"/>
      <c r="I140" s="160"/>
      <c r="J140" s="186"/>
      <c r="K140" s="160"/>
      <c r="L140" s="186"/>
      <c r="M140" s="160"/>
      <c r="N140" s="160"/>
      <c r="O140" s="160"/>
      <c r="P140" s="160"/>
    </row>
    <row r="141" spans="1:16" ht="14.5">
      <c r="A141" s="160"/>
      <c r="B141" s="160"/>
      <c r="C141" s="160"/>
      <c r="D141" s="186"/>
      <c r="E141" s="160"/>
      <c r="F141" s="186"/>
      <c r="G141" s="160"/>
      <c r="H141" s="186"/>
      <c r="I141" s="160"/>
      <c r="J141" s="186"/>
      <c r="K141" s="160"/>
      <c r="L141" s="186"/>
      <c r="M141" s="160"/>
      <c r="N141" s="160"/>
      <c r="O141" s="160"/>
      <c r="P141" s="160"/>
    </row>
    <row r="142" spans="1:16" ht="14.5">
      <c r="A142" s="160"/>
      <c r="B142" s="160"/>
      <c r="C142" s="160"/>
      <c r="D142" s="186"/>
      <c r="E142" s="160"/>
      <c r="F142" s="186"/>
      <c r="G142" s="160"/>
      <c r="H142" s="186"/>
      <c r="I142" s="160"/>
      <c r="J142" s="186"/>
      <c r="K142" s="160"/>
      <c r="L142" s="186"/>
      <c r="M142" s="160"/>
      <c r="N142" s="160"/>
      <c r="O142" s="160"/>
      <c r="P142" s="160"/>
    </row>
    <row r="143" spans="1:16" ht="14.5">
      <c r="A143" s="160"/>
      <c r="B143" s="160"/>
      <c r="C143" s="160"/>
      <c r="D143" s="186"/>
      <c r="E143" s="160"/>
      <c r="F143" s="186"/>
      <c r="G143" s="160"/>
      <c r="H143" s="186"/>
      <c r="I143" s="160"/>
      <c r="J143" s="186"/>
      <c r="K143" s="160"/>
      <c r="L143" s="186"/>
      <c r="M143" s="160"/>
      <c r="N143" s="160"/>
      <c r="O143" s="160"/>
      <c r="P143" s="160"/>
    </row>
    <row r="144" spans="1:16" ht="14.5">
      <c r="A144" s="160"/>
      <c r="B144" s="160"/>
      <c r="C144" s="160"/>
      <c r="D144" s="186"/>
      <c r="E144" s="160"/>
      <c r="F144" s="186"/>
      <c r="G144" s="160"/>
      <c r="H144" s="186"/>
      <c r="I144" s="160"/>
      <c r="J144" s="186"/>
      <c r="K144" s="160"/>
      <c r="L144" s="186"/>
      <c r="M144" s="160"/>
      <c r="N144" s="160"/>
      <c r="O144" s="160"/>
      <c r="P144" s="160"/>
    </row>
    <row r="145" spans="1:16" ht="14.5">
      <c r="A145" s="160"/>
      <c r="B145" s="160"/>
      <c r="C145" s="160"/>
      <c r="D145" s="186"/>
      <c r="E145" s="160"/>
      <c r="F145" s="186"/>
      <c r="G145" s="160"/>
      <c r="H145" s="186"/>
      <c r="I145" s="160"/>
      <c r="J145" s="186"/>
      <c r="K145" s="160"/>
      <c r="L145" s="186"/>
      <c r="M145" s="160"/>
      <c r="N145" s="160"/>
      <c r="O145" s="160"/>
      <c r="P145" s="160"/>
    </row>
    <row r="146" spans="1:16" ht="14.5">
      <c r="A146" s="160"/>
      <c r="B146" s="160"/>
      <c r="C146" s="160"/>
      <c r="D146" s="186"/>
      <c r="E146" s="160"/>
      <c r="F146" s="186"/>
      <c r="G146" s="160"/>
      <c r="H146" s="186"/>
      <c r="I146" s="160"/>
      <c r="J146" s="186"/>
      <c r="K146" s="160"/>
      <c r="L146" s="186"/>
      <c r="M146" s="160"/>
      <c r="N146" s="160"/>
      <c r="O146" s="160"/>
      <c r="P146" s="160"/>
    </row>
    <row r="147" spans="1:16" ht="14.5">
      <c r="A147" s="160"/>
      <c r="B147" s="160"/>
      <c r="C147" s="160"/>
      <c r="D147" s="186"/>
      <c r="E147" s="160"/>
      <c r="F147" s="186"/>
      <c r="G147" s="160"/>
      <c r="H147" s="186"/>
      <c r="I147" s="160"/>
      <c r="J147" s="186"/>
      <c r="K147" s="160"/>
      <c r="L147" s="186"/>
      <c r="M147" s="160"/>
      <c r="N147" s="160"/>
      <c r="O147" s="160"/>
      <c r="P147" s="160"/>
    </row>
    <row r="148" spans="1:16" ht="14.5">
      <c r="A148" s="160"/>
      <c r="B148" s="160"/>
      <c r="C148" s="160"/>
      <c r="D148" s="186"/>
      <c r="E148" s="160"/>
      <c r="F148" s="186"/>
      <c r="G148" s="160"/>
      <c r="H148" s="186"/>
      <c r="I148" s="160"/>
      <c r="J148" s="186"/>
      <c r="K148" s="160"/>
      <c r="L148" s="186"/>
      <c r="M148" s="160"/>
      <c r="N148" s="160"/>
      <c r="O148" s="160"/>
      <c r="P148" s="160"/>
    </row>
    <row r="149" spans="1:16" ht="14.5">
      <c r="A149" s="160"/>
      <c r="B149" s="160"/>
      <c r="C149" s="160"/>
      <c r="D149" s="186"/>
      <c r="E149" s="160"/>
      <c r="F149" s="186"/>
      <c r="G149" s="160"/>
      <c r="H149" s="186"/>
      <c r="I149" s="160"/>
      <c r="J149" s="186"/>
      <c r="K149" s="160"/>
      <c r="L149" s="186"/>
      <c r="M149" s="160"/>
      <c r="N149" s="160"/>
      <c r="O149" s="160"/>
      <c r="P149" s="160"/>
    </row>
    <row r="150" spans="1:16" ht="14.5">
      <c r="A150" s="160"/>
      <c r="B150" s="160"/>
      <c r="C150" s="160"/>
      <c r="D150" s="186"/>
      <c r="E150" s="160"/>
      <c r="F150" s="186"/>
      <c r="G150" s="160"/>
      <c r="H150" s="186"/>
      <c r="I150" s="160"/>
      <c r="J150" s="186"/>
      <c r="K150" s="160"/>
      <c r="L150" s="186"/>
      <c r="M150" s="160"/>
      <c r="N150" s="160"/>
      <c r="O150" s="160"/>
      <c r="P150" s="160"/>
    </row>
    <row r="151" spans="1:16" ht="14.5">
      <c r="A151" s="160"/>
      <c r="B151" s="160"/>
      <c r="C151" s="160"/>
      <c r="D151" s="186"/>
      <c r="E151" s="160"/>
      <c r="F151" s="186"/>
      <c r="G151" s="160"/>
      <c r="H151" s="186"/>
      <c r="I151" s="160"/>
      <c r="J151" s="186"/>
      <c r="K151" s="160"/>
      <c r="L151" s="186"/>
      <c r="M151" s="160"/>
      <c r="N151" s="160"/>
      <c r="O151" s="160"/>
      <c r="P151" s="160"/>
    </row>
    <row r="152" spans="1:16" ht="14.5">
      <c r="A152" s="160"/>
      <c r="B152" s="160"/>
      <c r="C152" s="160"/>
      <c r="D152" s="186"/>
      <c r="E152" s="160"/>
      <c r="F152" s="186"/>
      <c r="G152" s="160"/>
      <c r="H152" s="186"/>
      <c r="I152" s="160"/>
      <c r="J152" s="186"/>
      <c r="K152" s="160"/>
      <c r="L152" s="186"/>
      <c r="M152" s="160"/>
      <c r="N152" s="160"/>
      <c r="O152" s="160"/>
      <c r="P152" s="160"/>
    </row>
    <row r="153" spans="1:16" ht="14.5">
      <c r="A153" s="160"/>
      <c r="B153" s="160"/>
      <c r="C153" s="160"/>
      <c r="D153" s="186"/>
      <c r="E153" s="160"/>
      <c r="F153" s="186"/>
      <c r="G153" s="160"/>
      <c r="H153" s="186"/>
      <c r="I153" s="160"/>
      <c r="J153" s="186"/>
      <c r="K153" s="160"/>
      <c r="L153" s="186"/>
      <c r="M153" s="160"/>
      <c r="N153" s="160"/>
      <c r="O153" s="160"/>
      <c r="P153" s="160"/>
    </row>
    <row r="154" spans="1:16" ht="14.5">
      <c r="A154" s="160"/>
      <c r="B154" s="160"/>
      <c r="C154" s="160"/>
      <c r="D154" s="186"/>
      <c r="E154" s="160"/>
      <c r="F154" s="186"/>
      <c r="G154" s="160"/>
      <c r="H154" s="186"/>
      <c r="I154" s="160"/>
      <c r="J154" s="186"/>
      <c r="K154" s="160"/>
      <c r="L154" s="186"/>
      <c r="M154" s="160"/>
      <c r="N154" s="160"/>
      <c r="O154" s="160"/>
      <c r="P154" s="160"/>
    </row>
    <row r="155" spans="1:16" ht="14.5">
      <c r="A155" s="160"/>
      <c r="B155" s="160"/>
      <c r="C155" s="160"/>
      <c r="D155" s="186"/>
      <c r="E155" s="160"/>
      <c r="F155" s="186"/>
      <c r="G155" s="160"/>
      <c r="H155" s="186"/>
      <c r="I155" s="160"/>
      <c r="J155" s="186"/>
      <c r="K155" s="160"/>
      <c r="L155" s="186"/>
      <c r="M155" s="160"/>
      <c r="N155" s="160"/>
      <c r="O155" s="160"/>
      <c r="P155" s="160"/>
    </row>
    <row r="156" spans="1:16" ht="14.5">
      <c r="A156" s="160"/>
      <c r="B156" s="160"/>
      <c r="C156" s="160"/>
      <c r="D156" s="186"/>
      <c r="E156" s="160"/>
      <c r="F156" s="186"/>
      <c r="G156" s="160"/>
      <c r="H156" s="186"/>
      <c r="I156" s="160"/>
      <c r="J156" s="186"/>
      <c r="K156" s="160"/>
      <c r="L156" s="186"/>
      <c r="M156" s="160"/>
      <c r="N156" s="160"/>
      <c r="O156" s="160"/>
      <c r="P156" s="160"/>
    </row>
    <row r="157" spans="1:16" ht="14.5">
      <c r="A157" s="160"/>
      <c r="B157" s="160"/>
      <c r="C157" s="160"/>
      <c r="D157" s="186"/>
      <c r="E157" s="160"/>
      <c r="F157" s="186"/>
      <c r="G157" s="160"/>
      <c r="H157" s="186"/>
      <c r="I157" s="160"/>
      <c r="J157" s="186"/>
      <c r="K157" s="160"/>
      <c r="L157" s="186"/>
      <c r="M157" s="160"/>
    </row>
    <row r="158" spans="1:16" ht="14.5">
      <c r="A158" s="160"/>
      <c r="B158" s="160"/>
      <c r="C158" s="160"/>
      <c r="D158" s="186"/>
      <c r="E158" s="160"/>
      <c r="F158" s="186"/>
      <c r="G158" s="160"/>
      <c r="H158" s="186"/>
      <c r="I158" s="160"/>
      <c r="J158" s="186"/>
      <c r="K158" s="160"/>
      <c r="L158" s="186"/>
      <c r="M158" s="160"/>
    </row>
    <row r="159" spans="1:16" ht="14.5">
      <c r="A159" s="160"/>
      <c r="B159" s="160"/>
      <c r="C159" s="160"/>
      <c r="D159" s="186"/>
      <c r="E159" s="160"/>
      <c r="F159" s="186"/>
      <c r="G159" s="160"/>
      <c r="H159" s="186"/>
      <c r="I159" s="160"/>
      <c r="J159" s="186"/>
      <c r="K159" s="160"/>
      <c r="L159" s="186"/>
      <c r="M159" s="160"/>
    </row>
    <row r="160" spans="1:16" ht="14.5">
      <c r="A160" s="160"/>
      <c r="B160" s="160"/>
      <c r="C160" s="160"/>
      <c r="D160" s="186"/>
      <c r="E160" s="160"/>
      <c r="F160" s="186"/>
      <c r="G160" s="160"/>
      <c r="H160" s="186"/>
      <c r="I160" s="160"/>
      <c r="J160" s="186"/>
      <c r="K160" s="160"/>
      <c r="L160" s="186"/>
      <c r="M160" s="160"/>
    </row>
    <row r="161" spans="1:13" ht="14.5">
      <c r="A161" s="160"/>
      <c r="B161" s="160"/>
      <c r="C161" s="160"/>
      <c r="D161" s="186"/>
      <c r="E161" s="160"/>
      <c r="F161" s="186"/>
      <c r="G161" s="160"/>
      <c r="H161" s="186"/>
      <c r="I161" s="160"/>
      <c r="J161" s="186"/>
      <c r="K161" s="160"/>
      <c r="L161" s="186"/>
      <c r="M161" s="160"/>
    </row>
    <row r="162" spans="1:13" ht="14.5">
      <c r="A162" s="160"/>
      <c r="B162" s="160"/>
      <c r="C162" s="160"/>
      <c r="D162" s="186"/>
      <c r="E162" s="160"/>
      <c r="F162" s="186"/>
      <c r="G162" s="160"/>
      <c r="H162" s="186"/>
      <c r="I162" s="160"/>
      <c r="J162" s="186"/>
      <c r="K162" s="160"/>
      <c r="L162" s="186"/>
      <c r="M162" s="160"/>
    </row>
  </sheetData>
  <customSheetViews>
    <customSheetView guid="{0995CD4B-3C75-457A-AB77-49903FF8A611}" scale="90">
      <selection activeCell="A2" sqref="A2"/>
      <pageMargins left="0.7" right="0.7" top="0.78740157499999996" bottom="0.78740157499999996" header="0.3" footer="0.3"/>
      <pageSetup paperSize="9" orientation="portrait" r:id="rId1"/>
    </customSheetView>
  </customSheetViews>
  <mergeCells count="53">
    <mergeCell ref="A27:L27"/>
    <mergeCell ref="A29:L29"/>
    <mergeCell ref="A1:L1"/>
    <mergeCell ref="A5:A7"/>
    <mergeCell ref="B5:B6"/>
    <mergeCell ref="C5:L5"/>
    <mergeCell ref="C6:D6"/>
    <mergeCell ref="E6:F6"/>
    <mergeCell ref="G6:H6"/>
    <mergeCell ref="I6:J6"/>
    <mergeCell ref="K6:L6"/>
    <mergeCell ref="B7:C7"/>
    <mergeCell ref="A28:L28"/>
    <mergeCell ref="A4:L4"/>
    <mergeCell ref="A57:L57"/>
    <mergeCell ref="A31:L31"/>
    <mergeCell ref="G35:H35"/>
    <mergeCell ref="I35:J35"/>
    <mergeCell ref="K35:L35"/>
    <mergeCell ref="B36:C36"/>
    <mergeCell ref="A34:A36"/>
    <mergeCell ref="B34:B35"/>
    <mergeCell ref="C34:L34"/>
    <mergeCell ref="C35:D35"/>
    <mergeCell ref="E35:F35"/>
    <mergeCell ref="A56:L56"/>
    <mergeCell ref="A33:L33"/>
    <mergeCell ref="B92:C92"/>
    <mergeCell ref="A113:L113"/>
    <mergeCell ref="A87:L87"/>
    <mergeCell ref="A90:A92"/>
    <mergeCell ref="B90:B91"/>
    <mergeCell ref="C90:L90"/>
    <mergeCell ref="C91:D91"/>
    <mergeCell ref="E91:F91"/>
    <mergeCell ref="G91:H91"/>
    <mergeCell ref="I91:J91"/>
    <mergeCell ref="K91:L91"/>
    <mergeCell ref="A112:L112"/>
    <mergeCell ref="A89:L89"/>
    <mergeCell ref="A85:L85"/>
    <mergeCell ref="A59:L59"/>
    <mergeCell ref="A62:A64"/>
    <mergeCell ref="B62:B63"/>
    <mergeCell ref="C62:L62"/>
    <mergeCell ref="C63:D63"/>
    <mergeCell ref="E63:F63"/>
    <mergeCell ref="G63:H63"/>
    <mergeCell ref="I63:J63"/>
    <mergeCell ref="K63:L63"/>
    <mergeCell ref="B64:C64"/>
    <mergeCell ref="A84:L84"/>
    <mergeCell ref="A61:L61"/>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80" zoomScaleNormal="80" workbookViewId="0">
      <selection activeCell="A2" sqref="A2"/>
    </sheetView>
  </sheetViews>
  <sheetFormatPr baseColWidth="10" defaultColWidth="11.58203125" defaultRowHeight="14.5"/>
  <cols>
    <col min="1" max="1" width="23.5" style="38" customWidth="1"/>
    <col min="2" max="6" width="11.08203125" style="38" customWidth="1"/>
    <col min="7" max="16384" width="11.58203125" style="38"/>
  </cols>
  <sheetData>
    <row r="1" spans="1:13" ht="23.5">
      <c r="A1" s="942">
        <v>2021</v>
      </c>
      <c r="B1" s="942"/>
      <c r="C1" s="942"/>
      <c r="D1" s="942"/>
      <c r="E1" s="942"/>
      <c r="F1" s="942"/>
      <c r="G1" s="164"/>
      <c r="H1" s="164"/>
      <c r="I1" s="164"/>
      <c r="J1" s="164"/>
      <c r="K1" s="164"/>
      <c r="L1" s="164"/>
      <c r="M1" s="164"/>
    </row>
    <row r="2" spans="1:13" s="715" customFormat="1" ht="14.5" customHeight="1">
      <c r="A2" s="779" t="s">
        <v>109</v>
      </c>
      <c r="D2" s="716"/>
      <c r="F2" s="716"/>
    </row>
    <row r="3" spans="1:13" s="715" customFormat="1" ht="14.5" customHeight="1">
      <c r="A3" s="165"/>
      <c r="D3" s="716"/>
      <c r="F3" s="716"/>
    </row>
    <row r="4" spans="1:13" ht="34.5" customHeight="1">
      <c r="A4" s="943" t="s">
        <v>322</v>
      </c>
      <c r="B4" s="943"/>
      <c r="C4" s="943"/>
      <c r="D4" s="943"/>
      <c r="E4" s="943"/>
      <c r="F4" s="943"/>
      <c r="G4" s="164"/>
      <c r="H4" s="164"/>
      <c r="I4" s="164"/>
      <c r="J4" s="164"/>
      <c r="K4" s="164"/>
      <c r="L4" s="164"/>
      <c r="M4" s="164"/>
    </row>
    <row r="5" spans="1:13">
      <c r="A5" s="944" t="s">
        <v>21</v>
      </c>
      <c r="B5" s="952" t="s">
        <v>22</v>
      </c>
      <c r="C5" s="953" t="s">
        <v>23</v>
      </c>
      <c r="D5" s="948"/>
      <c r="E5" s="948"/>
      <c r="F5" s="948"/>
      <c r="G5" s="164"/>
      <c r="H5" s="164"/>
      <c r="I5" s="164"/>
      <c r="J5" s="164"/>
      <c r="K5" s="164"/>
      <c r="L5" s="164"/>
      <c r="M5" s="164"/>
    </row>
    <row r="6" spans="1:13">
      <c r="A6" s="944"/>
      <c r="B6" s="952"/>
      <c r="C6" s="947" t="s">
        <v>59</v>
      </c>
      <c r="D6" s="949"/>
      <c r="E6" s="953" t="s">
        <v>58</v>
      </c>
      <c r="F6" s="948"/>
      <c r="G6" s="164"/>
      <c r="H6" s="164"/>
      <c r="I6" s="164"/>
      <c r="J6" s="164"/>
      <c r="K6" s="164"/>
      <c r="L6" s="164"/>
      <c r="M6" s="164"/>
    </row>
    <row r="7" spans="1:13" ht="15" thickBot="1">
      <c r="A7" s="945"/>
      <c r="B7" s="950" t="s">
        <v>0</v>
      </c>
      <c r="C7" s="951"/>
      <c r="D7" s="662" t="s">
        <v>1</v>
      </c>
      <c r="E7" s="660" t="s">
        <v>0</v>
      </c>
      <c r="F7" s="662" t="s">
        <v>1</v>
      </c>
      <c r="G7" s="164"/>
      <c r="H7" s="164"/>
      <c r="I7" s="164"/>
      <c r="J7" s="164"/>
      <c r="K7" s="164"/>
      <c r="L7" s="164"/>
      <c r="M7" s="164"/>
    </row>
    <row r="8" spans="1:13">
      <c r="A8" s="171" t="s">
        <v>16</v>
      </c>
      <c r="B8" s="401">
        <v>92613</v>
      </c>
      <c r="C8" s="654">
        <v>80244</v>
      </c>
      <c r="D8" s="167">
        <v>86.644423569045387</v>
      </c>
      <c r="E8" s="661">
        <v>12369</v>
      </c>
      <c r="F8" s="648">
        <v>13.355576430954619</v>
      </c>
      <c r="G8" s="168"/>
      <c r="H8" s="164"/>
      <c r="I8" s="164"/>
      <c r="J8" s="164"/>
      <c r="K8" s="164"/>
      <c r="L8" s="164"/>
      <c r="M8" s="164"/>
    </row>
    <row r="9" spans="1:13">
      <c r="A9" s="169" t="s">
        <v>15</v>
      </c>
      <c r="B9" s="392">
        <v>91218</v>
      </c>
      <c r="C9" s="174">
        <v>78154</v>
      </c>
      <c r="D9" s="663">
        <v>85.678265254664652</v>
      </c>
      <c r="E9" s="174">
        <v>13064</v>
      </c>
      <c r="F9" s="649">
        <v>14.321734745335352</v>
      </c>
      <c r="G9" s="168"/>
      <c r="H9" s="164"/>
      <c r="I9" s="164"/>
      <c r="J9" s="164"/>
      <c r="K9" s="164"/>
      <c r="L9" s="164"/>
      <c r="M9" s="164"/>
    </row>
    <row r="10" spans="1:13">
      <c r="A10" s="171" t="s">
        <v>18</v>
      </c>
      <c r="B10" s="402">
        <v>33809</v>
      </c>
      <c r="C10" s="654">
        <v>27817</v>
      </c>
      <c r="D10" s="167">
        <v>82.276908515484038</v>
      </c>
      <c r="E10" s="654">
        <v>5992</v>
      </c>
      <c r="F10" s="650">
        <v>17.723091484515958</v>
      </c>
      <c r="G10" s="168"/>
      <c r="H10" s="164"/>
      <c r="I10" s="164"/>
      <c r="J10" s="164"/>
      <c r="K10" s="164"/>
      <c r="L10" s="164"/>
      <c r="M10" s="164"/>
    </row>
    <row r="11" spans="1:13">
      <c r="A11" s="169" t="s">
        <v>14</v>
      </c>
      <c r="B11" s="392">
        <v>18504</v>
      </c>
      <c r="C11" s="174">
        <v>16687</v>
      </c>
      <c r="D11" s="663">
        <v>90.180501513186343</v>
      </c>
      <c r="E11" s="174">
        <v>1817</v>
      </c>
      <c r="F11" s="649">
        <v>9.8194984868136626</v>
      </c>
      <c r="G11" s="168"/>
      <c r="H11" s="164"/>
      <c r="I11" s="164"/>
      <c r="J11" s="164"/>
      <c r="K11" s="164"/>
      <c r="L11" s="164"/>
      <c r="M11" s="164"/>
    </row>
    <row r="12" spans="1:13">
      <c r="A12" s="171" t="s">
        <v>13</v>
      </c>
      <c r="B12" s="393" t="s">
        <v>39</v>
      </c>
      <c r="C12" s="654" t="s">
        <v>39</v>
      </c>
      <c r="D12" s="167" t="s">
        <v>39</v>
      </c>
      <c r="E12" s="654" t="s">
        <v>39</v>
      </c>
      <c r="F12" s="650" t="s">
        <v>39</v>
      </c>
      <c r="G12" s="168"/>
      <c r="H12" s="164"/>
      <c r="I12" s="164"/>
      <c r="J12" s="164"/>
      <c r="K12" s="164"/>
      <c r="L12" s="164"/>
      <c r="M12" s="164"/>
    </row>
    <row r="13" spans="1:13">
      <c r="A13" s="169" t="s">
        <v>12</v>
      </c>
      <c r="B13" s="659" t="s">
        <v>39</v>
      </c>
      <c r="C13" s="174" t="s">
        <v>39</v>
      </c>
      <c r="D13" s="663" t="s">
        <v>39</v>
      </c>
      <c r="E13" s="174" t="s">
        <v>39</v>
      </c>
      <c r="F13" s="649" t="s">
        <v>39</v>
      </c>
      <c r="G13" s="168"/>
      <c r="H13" s="164"/>
      <c r="I13" s="164"/>
      <c r="J13" s="164"/>
      <c r="K13" s="164"/>
      <c r="L13" s="164"/>
      <c r="M13" s="164"/>
    </row>
    <row r="14" spans="1:13">
      <c r="A14" s="171" t="s">
        <v>11</v>
      </c>
      <c r="B14" s="402">
        <v>48635</v>
      </c>
      <c r="C14" s="654">
        <v>41061</v>
      </c>
      <c r="D14" s="167">
        <v>84.426853089338948</v>
      </c>
      <c r="E14" s="654">
        <v>7574</v>
      </c>
      <c r="F14" s="650">
        <v>15.573146910661045</v>
      </c>
      <c r="G14" s="168"/>
      <c r="H14" s="164"/>
      <c r="I14" s="164"/>
      <c r="J14" s="164"/>
      <c r="K14" s="164"/>
      <c r="L14" s="164"/>
      <c r="M14" s="164"/>
    </row>
    <row r="15" spans="1:13">
      <c r="A15" s="169" t="s">
        <v>10</v>
      </c>
      <c r="B15" s="659" t="s">
        <v>39</v>
      </c>
      <c r="C15" s="174" t="s">
        <v>39</v>
      </c>
      <c r="D15" s="663" t="s">
        <v>39</v>
      </c>
      <c r="E15" s="174" t="s">
        <v>39</v>
      </c>
      <c r="F15" s="649" t="s">
        <v>39</v>
      </c>
      <c r="G15" s="168"/>
      <c r="H15" s="164"/>
      <c r="I15" s="164"/>
      <c r="J15" s="164"/>
      <c r="K15" s="164"/>
      <c r="L15" s="164"/>
      <c r="M15" s="164"/>
    </row>
    <row r="16" spans="1:13">
      <c r="A16" s="171" t="s">
        <v>9</v>
      </c>
      <c r="B16" s="402">
        <v>59545</v>
      </c>
      <c r="C16" s="654">
        <v>53124</v>
      </c>
      <c r="D16" s="167">
        <v>89.216558905029814</v>
      </c>
      <c r="E16" s="654">
        <v>6421</v>
      </c>
      <c r="F16" s="650">
        <v>10.78344109497019</v>
      </c>
      <c r="G16" s="168"/>
      <c r="H16" s="164"/>
      <c r="I16" s="164"/>
      <c r="J16" s="164"/>
      <c r="K16" s="164"/>
      <c r="L16" s="164"/>
      <c r="M16" s="164"/>
    </row>
    <row r="17" spans="1:13">
      <c r="A17" s="169" t="s">
        <v>8</v>
      </c>
      <c r="B17" s="392">
        <v>119274</v>
      </c>
      <c r="C17" s="174">
        <v>101180</v>
      </c>
      <c r="D17" s="663">
        <v>84.829887485956704</v>
      </c>
      <c r="E17" s="174">
        <v>18094</v>
      </c>
      <c r="F17" s="649">
        <v>15.170112514043296</v>
      </c>
      <c r="G17" s="168"/>
      <c r="H17" s="164"/>
      <c r="I17" s="164"/>
      <c r="J17" s="164"/>
      <c r="K17" s="164"/>
      <c r="L17" s="164"/>
      <c r="M17" s="164"/>
    </row>
    <row r="18" spans="1:13">
      <c r="A18" s="171" t="s">
        <v>7</v>
      </c>
      <c r="B18" s="402">
        <v>30317</v>
      </c>
      <c r="C18" s="654">
        <v>25212</v>
      </c>
      <c r="D18" s="167">
        <v>83.161262657914705</v>
      </c>
      <c r="E18" s="654">
        <v>5105</v>
      </c>
      <c r="F18" s="650">
        <v>16.838737342085299</v>
      </c>
      <c r="G18" s="168"/>
      <c r="H18" s="164"/>
      <c r="I18" s="164"/>
      <c r="J18" s="164"/>
      <c r="K18" s="164"/>
      <c r="L18" s="164"/>
      <c r="M18" s="164"/>
    </row>
    <row r="19" spans="1:13">
      <c r="A19" s="169" t="s">
        <v>6</v>
      </c>
      <c r="B19" s="392">
        <v>6326</v>
      </c>
      <c r="C19" s="174">
        <v>5497</v>
      </c>
      <c r="D19" s="663">
        <v>86.895352513436606</v>
      </c>
      <c r="E19" s="174">
        <v>829</v>
      </c>
      <c r="F19" s="649">
        <v>13.104647486563389</v>
      </c>
      <c r="G19" s="168"/>
      <c r="H19" s="164"/>
      <c r="I19" s="164"/>
      <c r="J19" s="164"/>
      <c r="K19" s="164"/>
      <c r="L19" s="164"/>
      <c r="M19" s="164"/>
    </row>
    <row r="20" spans="1:13">
      <c r="A20" s="171" t="s">
        <v>5</v>
      </c>
      <c r="B20" s="402">
        <v>29725</v>
      </c>
      <c r="C20" s="654">
        <v>27023</v>
      </c>
      <c r="D20" s="167">
        <v>90.910008410428929</v>
      </c>
      <c r="E20" s="654">
        <v>2702</v>
      </c>
      <c r="F20" s="650">
        <v>9.0899915895710688</v>
      </c>
      <c r="G20" s="168"/>
      <c r="H20" s="164"/>
      <c r="I20" s="164"/>
      <c r="J20" s="164"/>
      <c r="K20" s="164"/>
      <c r="L20" s="164"/>
      <c r="M20" s="164"/>
    </row>
    <row r="21" spans="1:13">
      <c r="A21" s="169" t="s">
        <v>4</v>
      </c>
      <c r="B21" s="392">
        <v>15616</v>
      </c>
      <c r="C21" s="174">
        <v>14424</v>
      </c>
      <c r="D21" s="663">
        <v>92.366803278688522</v>
      </c>
      <c r="E21" s="174">
        <v>1192</v>
      </c>
      <c r="F21" s="649">
        <v>7.6331967213114744</v>
      </c>
      <c r="G21" s="168"/>
      <c r="H21" s="164"/>
      <c r="I21" s="164"/>
      <c r="J21" s="164"/>
      <c r="K21" s="164"/>
      <c r="L21" s="164"/>
      <c r="M21" s="164"/>
    </row>
    <row r="22" spans="1:13">
      <c r="A22" s="171" t="s">
        <v>3</v>
      </c>
      <c r="B22" s="402">
        <v>21148</v>
      </c>
      <c r="C22" s="654">
        <v>19097</v>
      </c>
      <c r="D22" s="167">
        <v>90.301683374314351</v>
      </c>
      <c r="E22" s="654">
        <v>2051</v>
      </c>
      <c r="F22" s="650">
        <v>9.6983166256856439</v>
      </c>
      <c r="G22" s="168"/>
      <c r="H22" s="164"/>
      <c r="I22" s="164"/>
      <c r="J22" s="164"/>
      <c r="K22" s="164"/>
      <c r="L22" s="164"/>
      <c r="M22" s="164"/>
    </row>
    <row r="23" spans="1:13" ht="15" thickBot="1">
      <c r="A23" s="175" t="s">
        <v>2</v>
      </c>
      <c r="B23" s="659" t="s">
        <v>39</v>
      </c>
      <c r="C23" s="655" t="s">
        <v>39</v>
      </c>
      <c r="D23" s="664" t="s">
        <v>39</v>
      </c>
      <c r="E23" s="655" t="s">
        <v>39</v>
      </c>
      <c r="F23" s="651" t="s">
        <v>39</v>
      </c>
      <c r="G23" s="168"/>
      <c r="H23" s="164"/>
      <c r="I23" s="164"/>
      <c r="J23" s="164"/>
      <c r="K23" s="164"/>
      <c r="L23" s="164"/>
      <c r="M23" s="164"/>
    </row>
    <row r="24" spans="1:13">
      <c r="A24" s="176" t="s">
        <v>17</v>
      </c>
      <c r="B24" s="395">
        <v>491490</v>
      </c>
      <c r="C24" s="656">
        <v>423555</v>
      </c>
      <c r="D24" s="665">
        <v>86.177745223707504</v>
      </c>
      <c r="E24" s="656">
        <v>67935</v>
      </c>
      <c r="F24" s="652">
        <v>13.822254776292498</v>
      </c>
      <c r="G24" s="168"/>
      <c r="H24" s="164"/>
      <c r="I24" s="164"/>
      <c r="J24" s="164"/>
      <c r="K24" s="164"/>
      <c r="L24" s="164"/>
      <c r="M24" s="164"/>
    </row>
    <row r="25" spans="1:13">
      <c r="A25" s="176" t="s">
        <v>19</v>
      </c>
      <c r="B25" s="396">
        <v>123850</v>
      </c>
      <c r="C25" s="657">
        <v>110250</v>
      </c>
      <c r="D25" s="666">
        <v>89.018974566007273</v>
      </c>
      <c r="E25" s="657">
        <v>13600</v>
      </c>
      <c r="F25" s="652">
        <v>10.981025433992734</v>
      </c>
      <c r="G25" s="168"/>
      <c r="H25" s="164"/>
      <c r="I25" s="164"/>
      <c r="J25" s="164"/>
      <c r="K25" s="164"/>
      <c r="L25" s="164"/>
      <c r="M25" s="164"/>
    </row>
    <row r="26" spans="1:13" ht="15" thickBot="1">
      <c r="A26" s="179" t="s">
        <v>20</v>
      </c>
      <c r="B26" s="398">
        <v>615340</v>
      </c>
      <c r="C26" s="658">
        <v>533805</v>
      </c>
      <c r="D26" s="667">
        <v>86.749601846133842</v>
      </c>
      <c r="E26" s="658">
        <v>81535</v>
      </c>
      <c r="F26" s="653">
        <v>13.250398153866156</v>
      </c>
      <c r="G26" s="168"/>
      <c r="H26" s="164"/>
      <c r="I26" s="164"/>
      <c r="J26" s="164"/>
      <c r="K26" s="164"/>
      <c r="L26" s="164"/>
      <c r="M26" s="164"/>
    </row>
    <row r="27" spans="1:13" ht="15" customHeight="1">
      <c r="A27" s="941" t="s">
        <v>213</v>
      </c>
      <c r="B27" s="941"/>
      <c r="C27" s="941"/>
      <c r="D27" s="941"/>
      <c r="E27" s="941"/>
      <c r="F27" s="941"/>
      <c r="G27" s="164"/>
      <c r="H27" s="164"/>
      <c r="I27" s="164"/>
      <c r="J27" s="164"/>
      <c r="K27" s="164"/>
      <c r="L27" s="164"/>
      <c r="M27" s="164"/>
    </row>
    <row r="28" spans="1:13" ht="26.15" customHeight="1">
      <c r="A28" s="955" t="s">
        <v>315</v>
      </c>
      <c r="B28" s="955"/>
      <c r="C28" s="955"/>
      <c r="D28" s="955"/>
      <c r="E28" s="955"/>
      <c r="F28" s="955"/>
      <c r="G28" s="164"/>
      <c r="H28" s="164"/>
      <c r="I28" s="164"/>
      <c r="J28" s="164"/>
      <c r="K28" s="164"/>
      <c r="L28" s="164"/>
      <c r="M28" s="164"/>
    </row>
    <row r="29" spans="1:13" ht="36" customHeight="1">
      <c r="A29" s="941" t="s">
        <v>432</v>
      </c>
      <c r="B29" s="941"/>
      <c r="C29" s="941"/>
      <c r="D29" s="941"/>
      <c r="E29" s="941"/>
      <c r="F29" s="941"/>
      <c r="G29" s="164"/>
      <c r="H29" s="164"/>
      <c r="I29" s="164"/>
      <c r="J29" s="164"/>
      <c r="K29" s="164"/>
      <c r="L29" s="164"/>
      <c r="M29" s="164"/>
    </row>
    <row r="30" spans="1:13" ht="36" customHeight="1">
      <c r="A30" s="941" t="s">
        <v>303</v>
      </c>
      <c r="B30" s="941"/>
      <c r="C30" s="941"/>
      <c r="D30" s="941"/>
      <c r="E30" s="941"/>
      <c r="F30" s="941"/>
      <c r="G30" s="181"/>
      <c r="H30" s="164"/>
      <c r="I30" s="164"/>
      <c r="J30" s="164"/>
      <c r="K30" s="164"/>
      <c r="L30" s="164"/>
      <c r="M30" s="164"/>
    </row>
    <row r="31" spans="1:13" ht="15" customHeight="1">
      <c r="A31" s="182"/>
      <c r="B31" s="182"/>
      <c r="C31" s="182"/>
      <c r="D31" s="182"/>
      <c r="E31" s="182"/>
      <c r="F31" s="182"/>
      <c r="G31" s="181"/>
      <c r="H31" s="164"/>
      <c r="I31" s="164"/>
      <c r="J31" s="164"/>
      <c r="K31" s="164"/>
      <c r="L31" s="164"/>
      <c r="M31" s="164"/>
    </row>
    <row r="32" spans="1:13" ht="23.5">
      <c r="A32" s="942">
        <v>2020</v>
      </c>
      <c r="B32" s="942"/>
      <c r="C32" s="942"/>
      <c r="D32" s="942"/>
      <c r="E32" s="942"/>
      <c r="F32" s="942"/>
      <c r="G32" s="164"/>
      <c r="H32" s="164"/>
      <c r="I32" s="164"/>
      <c r="J32" s="164"/>
      <c r="K32" s="164"/>
      <c r="L32" s="164"/>
      <c r="M32" s="164"/>
    </row>
    <row r="33" spans="1:13">
      <c r="A33" s="165"/>
      <c r="B33" s="164"/>
      <c r="C33" s="164"/>
      <c r="D33" s="166"/>
      <c r="E33" s="164"/>
      <c r="F33" s="166"/>
      <c r="G33" s="164"/>
      <c r="H33" s="164"/>
      <c r="I33" s="164"/>
      <c r="J33" s="164"/>
      <c r="K33" s="164"/>
      <c r="L33" s="164"/>
      <c r="M33" s="164"/>
    </row>
    <row r="34" spans="1:13" ht="36.75" customHeight="1">
      <c r="A34" s="943" t="s">
        <v>286</v>
      </c>
      <c r="B34" s="943"/>
      <c r="C34" s="943"/>
      <c r="D34" s="943"/>
      <c r="E34" s="943"/>
      <c r="F34" s="943"/>
      <c r="G34" s="164"/>
      <c r="H34" s="164"/>
      <c r="I34" s="164"/>
      <c r="J34" s="164"/>
      <c r="K34" s="164"/>
      <c r="L34" s="164"/>
      <c r="M34" s="164"/>
    </row>
    <row r="35" spans="1:13" ht="30" customHeight="1">
      <c r="A35" s="944" t="s">
        <v>21</v>
      </c>
      <c r="B35" s="946" t="s">
        <v>22</v>
      </c>
      <c r="C35" s="947" t="s">
        <v>23</v>
      </c>
      <c r="D35" s="948"/>
      <c r="E35" s="948"/>
      <c r="F35" s="948"/>
      <c r="G35" s="164"/>
      <c r="H35" s="164"/>
      <c r="I35" s="164"/>
      <c r="J35" s="164"/>
      <c r="K35" s="164"/>
      <c r="L35" s="164"/>
      <c r="M35" s="164"/>
    </row>
    <row r="36" spans="1:13">
      <c r="A36" s="944"/>
      <c r="B36" s="946"/>
      <c r="C36" s="947" t="s">
        <v>59</v>
      </c>
      <c r="D36" s="949"/>
      <c r="E36" s="947" t="s">
        <v>58</v>
      </c>
      <c r="F36" s="948"/>
      <c r="G36" s="164"/>
      <c r="H36" s="164"/>
      <c r="I36" s="164"/>
      <c r="J36" s="164"/>
      <c r="K36" s="164"/>
      <c r="L36" s="164"/>
      <c r="M36" s="164"/>
    </row>
    <row r="37" spans="1:13" ht="16.5" customHeight="1" thickBot="1">
      <c r="A37" s="945"/>
      <c r="B37" s="950" t="s">
        <v>0</v>
      </c>
      <c r="C37" s="951"/>
      <c r="D37" s="662" t="s">
        <v>1</v>
      </c>
      <c r="E37" s="660" t="s">
        <v>0</v>
      </c>
      <c r="F37" s="662" t="s">
        <v>1</v>
      </c>
      <c r="G37" s="164"/>
      <c r="H37" s="164"/>
      <c r="I37" s="164"/>
      <c r="J37" s="164"/>
      <c r="K37" s="164"/>
      <c r="L37" s="164"/>
      <c r="M37" s="164"/>
    </row>
    <row r="38" spans="1:13">
      <c r="A38" s="171" t="s">
        <v>16</v>
      </c>
      <c r="B38" s="401">
        <f>SUM(C38,E38)</f>
        <v>89803</v>
      </c>
      <c r="C38" s="654">
        <v>77618</v>
      </c>
      <c r="D38" s="167">
        <f>C38/$B38*100</f>
        <v>86.431410977361551</v>
      </c>
      <c r="E38" s="661">
        <v>12185</v>
      </c>
      <c r="F38" s="648">
        <f>E38/$B38*100</f>
        <v>13.568589022638442</v>
      </c>
      <c r="G38" s="164"/>
      <c r="H38" s="164"/>
      <c r="I38" s="164"/>
      <c r="J38" s="164"/>
      <c r="K38" s="164"/>
      <c r="L38" s="164"/>
      <c r="M38" s="164"/>
    </row>
    <row r="39" spans="1:13">
      <c r="A39" s="183" t="s">
        <v>15</v>
      </c>
      <c r="B39" s="392">
        <f t="shared" ref="B39:B56" si="0">SUM(C39,E39)</f>
        <v>88104</v>
      </c>
      <c r="C39" s="174">
        <v>74349</v>
      </c>
      <c r="D39" s="663">
        <f t="shared" ref="D39:D56" si="1">C39/$B39*100</f>
        <v>84.387769000272399</v>
      </c>
      <c r="E39" s="174">
        <v>13755</v>
      </c>
      <c r="F39" s="649">
        <f t="shared" ref="F39:F56" si="2">E39/$B39*100</f>
        <v>15.612230999727593</v>
      </c>
      <c r="G39" s="168"/>
      <c r="H39" s="164"/>
      <c r="I39" s="164"/>
      <c r="J39" s="164"/>
      <c r="K39" s="164"/>
      <c r="L39" s="164"/>
      <c r="M39" s="164"/>
    </row>
    <row r="40" spans="1:13">
      <c r="A40" s="184" t="s">
        <v>18</v>
      </c>
      <c r="B40" s="402">
        <f t="shared" si="0"/>
        <v>32923</v>
      </c>
      <c r="C40" s="654">
        <v>26882</v>
      </c>
      <c r="D40" s="167">
        <f t="shared" si="1"/>
        <v>81.651125353096617</v>
      </c>
      <c r="E40" s="654">
        <v>6041</v>
      </c>
      <c r="F40" s="650">
        <f t="shared" si="2"/>
        <v>18.348874646903383</v>
      </c>
      <c r="G40" s="168"/>
      <c r="H40" s="164"/>
      <c r="I40" s="164"/>
      <c r="J40" s="164"/>
      <c r="K40" s="164"/>
      <c r="L40" s="164"/>
      <c r="M40" s="164"/>
    </row>
    <row r="41" spans="1:13">
      <c r="A41" s="183" t="s">
        <v>14</v>
      </c>
      <c r="B41" s="392">
        <f t="shared" si="0"/>
        <v>17875</v>
      </c>
      <c r="C41" s="174">
        <v>15980</v>
      </c>
      <c r="D41" s="663">
        <f t="shared" si="1"/>
        <v>89.3986013986014</v>
      </c>
      <c r="E41" s="174">
        <v>1895</v>
      </c>
      <c r="F41" s="649">
        <f t="shared" si="2"/>
        <v>10.601398601398602</v>
      </c>
      <c r="G41" s="168"/>
      <c r="H41" s="164"/>
      <c r="I41" s="164"/>
      <c r="J41" s="164"/>
      <c r="K41" s="164"/>
      <c r="L41" s="164"/>
      <c r="M41" s="164"/>
    </row>
    <row r="42" spans="1:13">
      <c r="A42" s="184" t="s">
        <v>13</v>
      </c>
      <c r="B42" s="402">
        <f t="shared" si="0"/>
        <v>5315</v>
      </c>
      <c r="C42" s="654">
        <v>4807</v>
      </c>
      <c r="D42" s="167">
        <f t="shared" si="1"/>
        <v>90.442144873000942</v>
      </c>
      <c r="E42" s="654">
        <v>508</v>
      </c>
      <c r="F42" s="650">
        <f t="shared" si="2"/>
        <v>9.5578551269990601</v>
      </c>
      <c r="G42" s="168"/>
      <c r="H42" s="164"/>
      <c r="I42" s="164"/>
      <c r="J42" s="164"/>
      <c r="K42" s="164"/>
      <c r="L42" s="164"/>
      <c r="M42" s="164"/>
    </row>
    <row r="43" spans="1:13">
      <c r="A43" s="183" t="s">
        <v>12</v>
      </c>
      <c r="B43" s="392">
        <f t="shared" si="0"/>
        <v>16654</v>
      </c>
      <c r="C43" s="174">
        <v>14602</v>
      </c>
      <c r="D43" s="663">
        <f t="shared" si="1"/>
        <v>87.678635763180012</v>
      </c>
      <c r="E43" s="174">
        <v>2052</v>
      </c>
      <c r="F43" s="649">
        <f t="shared" si="2"/>
        <v>12.321364236819983</v>
      </c>
      <c r="G43" s="168"/>
      <c r="H43" s="164"/>
      <c r="I43" s="164"/>
      <c r="J43" s="164"/>
      <c r="K43" s="164"/>
      <c r="L43" s="164"/>
      <c r="M43" s="164"/>
    </row>
    <row r="44" spans="1:13">
      <c r="A44" s="184" t="s">
        <v>11</v>
      </c>
      <c r="B44" s="402">
        <f t="shared" si="0"/>
        <v>46719</v>
      </c>
      <c r="C44" s="654">
        <v>39641</v>
      </c>
      <c r="D44" s="167">
        <f t="shared" si="1"/>
        <v>84.849846957340688</v>
      </c>
      <c r="E44" s="654">
        <v>7078</v>
      </c>
      <c r="F44" s="650">
        <f t="shared" si="2"/>
        <v>15.150153042659303</v>
      </c>
      <c r="G44" s="168"/>
      <c r="H44" s="164"/>
      <c r="I44" s="164"/>
      <c r="J44" s="164"/>
      <c r="K44" s="164"/>
      <c r="L44" s="164"/>
      <c r="M44" s="164"/>
    </row>
    <row r="45" spans="1:13">
      <c r="A45" s="183" t="s">
        <v>10</v>
      </c>
      <c r="B45" s="392">
        <f t="shared" si="0"/>
        <v>10746</v>
      </c>
      <c r="C45" s="174">
        <v>10119</v>
      </c>
      <c r="D45" s="663">
        <f t="shared" si="1"/>
        <v>94.165270798436623</v>
      </c>
      <c r="E45" s="174">
        <v>627</v>
      </c>
      <c r="F45" s="649">
        <f t="shared" si="2"/>
        <v>5.8347292015633725</v>
      </c>
      <c r="G45" s="168"/>
      <c r="H45" s="164"/>
      <c r="I45" s="164"/>
      <c r="J45" s="164"/>
      <c r="K45" s="164"/>
      <c r="L45" s="164"/>
      <c r="M45" s="164"/>
    </row>
    <row r="46" spans="1:13">
      <c r="A46" s="184" t="s">
        <v>9</v>
      </c>
      <c r="B46" s="402">
        <f t="shared" si="0"/>
        <v>56523</v>
      </c>
      <c r="C46" s="654">
        <v>50340</v>
      </c>
      <c r="D46" s="167">
        <f t="shared" si="1"/>
        <v>89.061090175680704</v>
      </c>
      <c r="E46" s="654">
        <v>6183</v>
      </c>
      <c r="F46" s="650">
        <f t="shared" si="2"/>
        <v>10.938909824319303</v>
      </c>
      <c r="G46" s="168"/>
      <c r="H46" s="164"/>
      <c r="I46" s="164"/>
      <c r="J46" s="164"/>
      <c r="K46" s="164"/>
      <c r="L46" s="164"/>
      <c r="M46" s="164"/>
    </row>
    <row r="47" spans="1:13">
      <c r="A47" s="183" t="s">
        <v>8</v>
      </c>
      <c r="B47" s="392">
        <f t="shared" si="0"/>
        <v>115230</v>
      </c>
      <c r="C47" s="174">
        <v>96682</v>
      </c>
      <c r="D47" s="663">
        <f t="shared" si="1"/>
        <v>83.903497353119846</v>
      </c>
      <c r="E47" s="174">
        <v>18548</v>
      </c>
      <c r="F47" s="649">
        <f t="shared" si="2"/>
        <v>16.096502646880154</v>
      </c>
      <c r="G47" s="168"/>
      <c r="H47" s="164"/>
      <c r="I47" s="164"/>
      <c r="J47" s="164"/>
      <c r="K47" s="164"/>
      <c r="L47" s="164"/>
      <c r="M47" s="164"/>
    </row>
    <row r="48" spans="1:13">
      <c r="A48" s="184" t="s">
        <v>7</v>
      </c>
      <c r="B48" s="402">
        <f t="shared" si="0"/>
        <v>29708</v>
      </c>
      <c r="C48" s="654">
        <v>25002</v>
      </c>
      <c r="D48" s="167">
        <f t="shared" si="1"/>
        <v>84.159149050760746</v>
      </c>
      <c r="E48" s="654">
        <v>4706</v>
      </c>
      <c r="F48" s="650">
        <f t="shared" si="2"/>
        <v>15.840850949239263</v>
      </c>
      <c r="G48" s="168"/>
      <c r="H48" s="164"/>
      <c r="I48" s="164"/>
      <c r="J48" s="164"/>
      <c r="K48" s="164"/>
      <c r="L48" s="164"/>
      <c r="M48" s="164"/>
    </row>
    <row r="49" spans="1:13">
      <c r="A49" s="183" t="s">
        <v>6</v>
      </c>
      <c r="B49" s="392">
        <f t="shared" si="0"/>
        <v>6128</v>
      </c>
      <c r="C49" s="174">
        <v>5387</v>
      </c>
      <c r="D49" s="663">
        <f t="shared" si="1"/>
        <v>87.907963446475208</v>
      </c>
      <c r="E49" s="174">
        <v>741</v>
      </c>
      <c r="F49" s="649">
        <f t="shared" si="2"/>
        <v>12.092036553524805</v>
      </c>
      <c r="G49" s="168"/>
      <c r="H49" s="164"/>
      <c r="I49" s="164"/>
      <c r="J49" s="164"/>
      <c r="K49" s="164"/>
      <c r="L49" s="164"/>
      <c r="M49" s="164"/>
    </row>
    <row r="50" spans="1:13">
      <c r="A50" s="184" t="s">
        <v>5</v>
      </c>
      <c r="B50" s="402">
        <f t="shared" si="0"/>
        <v>29251</v>
      </c>
      <c r="C50" s="654">
        <v>26390</v>
      </c>
      <c r="D50" s="167">
        <f t="shared" si="1"/>
        <v>90.219137807254455</v>
      </c>
      <c r="E50" s="654">
        <v>2861</v>
      </c>
      <c r="F50" s="650">
        <f t="shared" si="2"/>
        <v>9.7808621927455466</v>
      </c>
      <c r="G50" s="168"/>
      <c r="H50" s="164"/>
      <c r="I50" s="164"/>
      <c r="J50" s="164"/>
      <c r="K50" s="164"/>
      <c r="L50" s="164"/>
      <c r="M50" s="164"/>
    </row>
    <row r="51" spans="1:13">
      <c r="A51" s="183" t="s">
        <v>4</v>
      </c>
      <c r="B51" s="392">
        <f t="shared" si="0"/>
        <v>15601</v>
      </c>
      <c r="C51" s="174">
        <v>14312</v>
      </c>
      <c r="D51" s="663">
        <f t="shared" si="1"/>
        <v>91.737709121210173</v>
      </c>
      <c r="E51" s="174">
        <v>1289</v>
      </c>
      <c r="F51" s="649">
        <f t="shared" si="2"/>
        <v>8.2622908787898215</v>
      </c>
      <c r="G51" s="168"/>
      <c r="H51" s="164"/>
      <c r="I51" s="164"/>
      <c r="J51" s="164"/>
      <c r="K51" s="164"/>
      <c r="L51" s="164"/>
      <c r="M51" s="164"/>
    </row>
    <row r="52" spans="1:13">
      <c r="A52" s="184" t="s">
        <v>3</v>
      </c>
      <c r="B52" s="402">
        <f t="shared" si="0"/>
        <v>20131</v>
      </c>
      <c r="C52" s="654">
        <v>18074</v>
      </c>
      <c r="D52" s="167">
        <f t="shared" si="1"/>
        <v>89.781928369181855</v>
      </c>
      <c r="E52" s="654">
        <v>2057</v>
      </c>
      <c r="F52" s="650">
        <f t="shared" si="2"/>
        <v>10.218071630818141</v>
      </c>
      <c r="G52" s="168"/>
      <c r="H52" s="164"/>
      <c r="I52" s="164"/>
      <c r="J52" s="164"/>
      <c r="K52" s="164"/>
      <c r="L52" s="164"/>
      <c r="M52" s="164"/>
    </row>
    <row r="53" spans="1:13" ht="15" thickBot="1">
      <c r="A53" s="185" t="s">
        <v>2</v>
      </c>
      <c r="B53" s="668">
        <f t="shared" si="0"/>
        <v>15150</v>
      </c>
      <c r="C53" s="655">
        <v>13869</v>
      </c>
      <c r="D53" s="664">
        <f t="shared" si="1"/>
        <v>91.544554455445549</v>
      </c>
      <c r="E53" s="655">
        <v>1281</v>
      </c>
      <c r="F53" s="651">
        <f t="shared" si="2"/>
        <v>8.4554455445544559</v>
      </c>
      <c r="G53" s="168"/>
      <c r="H53" s="164"/>
      <c r="I53" s="164"/>
      <c r="J53" s="164"/>
      <c r="K53" s="164"/>
      <c r="L53" s="164"/>
      <c r="M53" s="164"/>
    </row>
    <row r="54" spans="1:13">
      <c r="A54" s="176" t="s">
        <v>17</v>
      </c>
      <c r="B54" s="395">
        <f t="shared" si="0"/>
        <v>474315</v>
      </c>
      <c r="C54" s="656">
        <v>406502</v>
      </c>
      <c r="D54" s="665">
        <f t="shared" si="1"/>
        <v>85.702961112340958</v>
      </c>
      <c r="E54" s="656">
        <v>67813</v>
      </c>
      <c r="F54" s="652">
        <f t="shared" si="2"/>
        <v>14.297038887659044</v>
      </c>
      <c r="G54" s="168"/>
      <c r="H54" s="164"/>
      <c r="I54" s="164"/>
      <c r="J54" s="164"/>
      <c r="K54" s="164"/>
      <c r="L54" s="164"/>
      <c r="M54" s="164"/>
    </row>
    <row r="55" spans="1:13">
      <c r="A55" s="176" t="s">
        <v>19</v>
      </c>
      <c r="B55" s="396">
        <f t="shared" si="0"/>
        <v>121546</v>
      </c>
      <c r="C55" s="657">
        <v>107552</v>
      </c>
      <c r="D55" s="666">
        <f t="shared" si="1"/>
        <v>88.486663485429389</v>
      </c>
      <c r="E55" s="657">
        <v>13994</v>
      </c>
      <c r="F55" s="652">
        <f t="shared" si="2"/>
        <v>11.513336514570616</v>
      </c>
      <c r="G55" s="168"/>
      <c r="H55" s="164"/>
      <c r="I55" s="164"/>
      <c r="J55" s="164"/>
      <c r="K55" s="164"/>
      <c r="L55" s="164"/>
      <c r="M55" s="164"/>
    </row>
    <row r="56" spans="1:13" ht="15" thickBot="1">
      <c r="A56" s="179" t="s">
        <v>20</v>
      </c>
      <c r="B56" s="398">
        <f t="shared" si="0"/>
        <v>595861</v>
      </c>
      <c r="C56" s="658">
        <v>514054</v>
      </c>
      <c r="D56" s="667">
        <f t="shared" si="1"/>
        <v>86.270791342276127</v>
      </c>
      <c r="E56" s="658">
        <v>81807</v>
      </c>
      <c r="F56" s="653">
        <f t="shared" si="2"/>
        <v>13.729208657723865</v>
      </c>
      <c r="G56" s="168"/>
      <c r="H56" s="164"/>
      <c r="I56" s="164"/>
      <c r="J56" s="164"/>
      <c r="K56" s="164"/>
      <c r="L56" s="164"/>
      <c r="M56" s="164"/>
    </row>
    <row r="57" spans="1:13">
      <c r="A57" s="941" t="s">
        <v>213</v>
      </c>
      <c r="B57" s="941"/>
      <c r="C57" s="941"/>
      <c r="D57" s="941"/>
      <c r="E57" s="941"/>
      <c r="F57" s="941"/>
      <c r="G57" s="168"/>
      <c r="H57" s="164"/>
      <c r="I57" s="164"/>
      <c r="J57" s="164"/>
      <c r="K57" s="164"/>
      <c r="L57" s="164"/>
      <c r="M57" s="164"/>
    </row>
    <row r="58" spans="1:13" ht="30.75" customHeight="1">
      <c r="A58" s="941" t="s">
        <v>432</v>
      </c>
      <c r="B58" s="941"/>
      <c r="C58" s="941"/>
      <c r="D58" s="941"/>
      <c r="E58" s="941"/>
      <c r="F58" s="941"/>
      <c r="G58" s="164"/>
      <c r="H58" s="164"/>
      <c r="I58" s="164"/>
      <c r="J58" s="164"/>
      <c r="K58" s="164"/>
      <c r="L58" s="164"/>
      <c r="M58" s="164"/>
    </row>
    <row r="59" spans="1:13" ht="36" customHeight="1">
      <c r="A59" s="941" t="s">
        <v>304</v>
      </c>
      <c r="B59" s="941"/>
      <c r="C59" s="941"/>
      <c r="D59" s="941"/>
      <c r="E59" s="941"/>
      <c r="F59" s="941"/>
      <c r="G59" s="164"/>
      <c r="H59" s="164"/>
      <c r="I59" s="164"/>
      <c r="J59" s="164"/>
      <c r="K59" s="164"/>
      <c r="L59" s="164"/>
      <c r="M59" s="164"/>
    </row>
    <row r="60" spans="1:13" ht="15" customHeight="1">
      <c r="A60" s="164"/>
      <c r="B60" s="164"/>
      <c r="C60" s="164"/>
      <c r="D60" s="164"/>
      <c r="E60" s="164"/>
      <c r="F60" s="164"/>
      <c r="G60" s="164"/>
      <c r="H60" s="164"/>
      <c r="I60" s="164"/>
      <c r="J60" s="164"/>
      <c r="K60" s="164"/>
      <c r="L60" s="164"/>
      <c r="M60" s="164"/>
    </row>
    <row r="61" spans="1:13" ht="23.5">
      <c r="A61" s="942">
        <v>2019</v>
      </c>
      <c r="B61" s="942"/>
      <c r="C61" s="942"/>
      <c r="D61" s="942"/>
      <c r="E61" s="942"/>
      <c r="F61" s="942"/>
      <c r="G61" s="164"/>
      <c r="H61" s="164"/>
      <c r="I61" s="164"/>
      <c r="J61" s="164"/>
      <c r="K61" s="164"/>
      <c r="L61" s="164"/>
      <c r="M61" s="164"/>
    </row>
    <row r="62" spans="1:13">
      <c r="A62" s="164"/>
      <c r="B62" s="164"/>
      <c r="C62" s="164"/>
      <c r="D62" s="166"/>
      <c r="E62" s="164"/>
      <c r="F62" s="166"/>
      <c r="G62" s="164"/>
      <c r="H62" s="164"/>
      <c r="I62" s="164"/>
      <c r="J62" s="164"/>
      <c r="K62" s="164"/>
      <c r="L62" s="164"/>
      <c r="M62" s="164"/>
    </row>
    <row r="63" spans="1:13" ht="35.25" customHeight="1">
      <c r="A63" s="943" t="s">
        <v>287</v>
      </c>
      <c r="B63" s="943"/>
      <c r="C63" s="943"/>
      <c r="D63" s="943"/>
      <c r="E63" s="943"/>
      <c r="F63" s="943"/>
      <c r="G63" s="164"/>
      <c r="H63" s="164"/>
      <c r="I63" s="164"/>
      <c r="J63" s="164"/>
      <c r="K63" s="164"/>
      <c r="L63" s="164"/>
      <c r="M63" s="164"/>
    </row>
    <row r="64" spans="1:13" ht="30" customHeight="1">
      <c r="A64" s="944" t="s">
        <v>21</v>
      </c>
      <c r="B64" s="952" t="s">
        <v>22</v>
      </c>
      <c r="C64" s="953" t="s">
        <v>23</v>
      </c>
      <c r="D64" s="948"/>
      <c r="E64" s="948"/>
      <c r="F64" s="948"/>
      <c r="G64" s="164"/>
      <c r="H64" s="164"/>
      <c r="I64" s="164"/>
      <c r="J64" s="164"/>
      <c r="K64" s="164"/>
      <c r="L64" s="164"/>
      <c r="M64" s="164"/>
    </row>
    <row r="65" spans="1:13">
      <c r="A65" s="944"/>
      <c r="B65" s="952"/>
      <c r="C65" s="947" t="s">
        <v>59</v>
      </c>
      <c r="D65" s="949"/>
      <c r="E65" s="953" t="s">
        <v>58</v>
      </c>
      <c r="F65" s="948"/>
      <c r="G65" s="164"/>
      <c r="H65" s="164"/>
      <c r="I65" s="164"/>
      <c r="J65" s="164"/>
      <c r="K65" s="164"/>
      <c r="L65" s="164"/>
      <c r="M65" s="164"/>
    </row>
    <row r="66" spans="1:13" ht="15" thickBot="1">
      <c r="A66" s="945"/>
      <c r="B66" s="950" t="s">
        <v>0</v>
      </c>
      <c r="C66" s="951"/>
      <c r="D66" s="662" t="s">
        <v>1</v>
      </c>
      <c r="E66" s="660" t="s">
        <v>0</v>
      </c>
      <c r="F66" s="662" t="s">
        <v>1</v>
      </c>
      <c r="G66" s="164"/>
      <c r="H66" s="164"/>
      <c r="I66" s="164"/>
      <c r="J66" s="164"/>
      <c r="K66" s="164"/>
      <c r="L66" s="164"/>
      <c r="M66" s="164"/>
    </row>
    <row r="67" spans="1:13">
      <c r="A67" s="171" t="s">
        <v>16</v>
      </c>
      <c r="B67" s="401">
        <v>86095</v>
      </c>
      <c r="C67" s="654">
        <v>73714</v>
      </c>
      <c r="D67" s="167">
        <v>85.619373947383707</v>
      </c>
      <c r="E67" s="661">
        <v>12381</v>
      </c>
      <c r="F67" s="648">
        <v>14.380626052616297</v>
      </c>
      <c r="G67" s="164"/>
      <c r="H67" s="164"/>
      <c r="I67" s="164"/>
      <c r="J67" s="164"/>
      <c r="K67" s="164"/>
      <c r="L67" s="164"/>
      <c r="M67" s="164"/>
    </row>
    <row r="68" spans="1:13">
      <c r="A68" s="183" t="s">
        <v>15</v>
      </c>
      <c r="B68" s="392">
        <v>83374</v>
      </c>
      <c r="C68" s="174">
        <v>69226</v>
      </c>
      <c r="D68" s="663">
        <v>83.030681027658503</v>
      </c>
      <c r="E68" s="174">
        <v>14148</v>
      </c>
      <c r="F68" s="649">
        <v>16.969318972341497</v>
      </c>
      <c r="G68" s="164"/>
      <c r="H68" s="164"/>
      <c r="I68" s="164"/>
      <c r="J68" s="164"/>
      <c r="K68" s="164"/>
      <c r="L68" s="164"/>
      <c r="M68" s="164"/>
    </row>
    <row r="69" spans="1:13">
      <c r="A69" s="184" t="s">
        <v>18</v>
      </c>
      <c r="B69" s="402">
        <v>31407</v>
      </c>
      <c r="C69" s="654">
        <v>25829</v>
      </c>
      <c r="D69" s="167">
        <v>82.239628108383471</v>
      </c>
      <c r="E69" s="654">
        <v>5578</v>
      </c>
      <c r="F69" s="650">
        <v>17.760371891616519</v>
      </c>
      <c r="G69" s="164"/>
      <c r="H69" s="164"/>
      <c r="I69" s="164"/>
      <c r="J69" s="164"/>
      <c r="K69" s="164"/>
      <c r="L69" s="164"/>
      <c r="M69" s="164"/>
    </row>
    <row r="70" spans="1:13">
      <c r="A70" s="183" t="s">
        <v>14</v>
      </c>
      <c r="B70" s="392">
        <v>16897</v>
      </c>
      <c r="C70" s="174">
        <v>15108</v>
      </c>
      <c r="D70" s="663">
        <v>89.412321713913713</v>
      </c>
      <c r="E70" s="174">
        <v>1789</v>
      </c>
      <c r="F70" s="649">
        <v>10.587678286086287</v>
      </c>
      <c r="G70" s="164"/>
      <c r="H70" s="164"/>
      <c r="I70" s="164"/>
      <c r="J70" s="164"/>
      <c r="K70" s="164"/>
      <c r="L70" s="164"/>
      <c r="M70" s="164"/>
    </row>
    <row r="71" spans="1:13">
      <c r="A71" s="184" t="s">
        <v>13</v>
      </c>
      <c r="B71" s="402">
        <v>4983</v>
      </c>
      <c r="C71" s="654">
        <v>4474</v>
      </c>
      <c r="D71" s="167">
        <v>89.785269917720242</v>
      </c>
      <c r="E71" s="654">
        <v>509</v>
      </c>
      <c r="F71" s="650">
        <v>10.21473008227975</v>
      </c>
      <c r="G71" s="164"/>
      <c r="H71" s="164"/>
      <c r="I71" s="164"/>
      <c r="J71" s="164"/>
      <c r="K71" s="164"/>
      <c r="L71" s="164"/>
      <c r="M71" s="164"/>
    </row>
    <row r="72" spans="1:13">
      <c r="A72" s="183" t="s">
        <v>12</v>
      </c>
      <c r="B72" s="392">
        <v>15657</v>
      </c>
      <c r="C72" s="174">
        <v>13723</v>
      </c>
      <c r="D72" s="663">
        <v>87.647697515488275</v>
      </c>
      <c r="E72" s="174">
        <v>1934</v>
      </c>
      <c r="F72" s="649">
        <v>12.35230248451172</v>
      </c>
      <c r="G72" s="164"/>
      <c r="H72" s="164"/>
      <c r="I72" s="164"/>
      <c r="J72" s="164"/>
      <c r="K72" s="164"/>
      <c r="L72" s="164"/>
      <c r="M72" s="164"/>
    </row>
    <row r="73" spans="1:13">
      <c r="A73" s="184" t="s">
        <v>11</v>
      </c>
      <c r="B73" s="402">
        <v>45081</v>
      </c>
      <c r="C73" s="654">
        <v>38171</v>
      </c>
      <c r="D73" s="167">
        <v>84.672034781837141</v>
      </c>
      <c r="E73" s="654">
        <v>6910</v>
      </c>
      <c r="F73" s="650">
        <v>15.327965218162861</v>
      </c>
      <c r="G73" s="164"/>
      <c r="H73" s="164"/>
      <c r="I73" s="164"/>
      <c r="J73" s="164"/>
      <c r="K73" s="164"/>
      <c r="L73" s="164"/>
      <c r="M73" s="164"/>
    </row>
    <row r="74" spans="1:13">
      <c r="A74" s="183" t="s">
        <v>10</v>
      </c>
      <c r="B74" s="392">
        <v>10464</v>
      </c>
      <c r="C74" s="174">
        <v>9858</v>
      </c>
      <c r="D74" s="663">
        <v>94.208715596330279</v>
      </c>
      <c r="E74" s="174">
        <v>606</v>
      </c>
      <c r="F74" s="649">
        <v>5.7912844036697244</v>
      </c>
      <c r="G74" s="164"/>
      <c r="H74" s="164"/>
      <c r="I74" s="164"/>
      <c r="J74" s="164"/>
      <c r="K74" s="164"/>
      <c r="L74" s="164"/>
      <c r="M74" s="164"/>
    </row>
    <row r="75" spans="1:13">
      <c r="A75" s="184" t="s">
        <v>9</v>
      </c>
      <c r="B75" s="402">
        <v>53081</v>
      </c>
      <c r="C75" s="654">
        <v>46842</v>
      </c>
      <c r="D75" s="167">
        <v>88.246265141952861</v>
      </c>
      <c r="E75" s="654">
        <v>6239</v>
      </c>
      <c r="F75" s="650">
        <v>11.753734858047135</v>
      </c>
      <c r="G75" s="164"/>
      <c r="H75" s="164"/>
      <c r="I75" s="164"/>
      <c r="J75" s="164"/>
      <c r="K75" s="164"/>
      <c r="L75" s="164"/>
      <c r="M75" s="164"/>
    </row>
    <row r="76" spans="1:13">
      <c r="A76" s="183" t="s">
        <v>8</v>
      </c>
      <c r="B76" s="392">
        <v>111115</v>
      </c>
      <c r="C76" s="174">
        <v>91202</v>
      </c>
      <c r="D76" s="663">
        <v>82.078927237546679</v>
      </c>
      <c r="E76" s="174">
        <v>19913</v>
      </c>
      <c r="F76" s="649">
        <v>17.921072762453313</v>
      </c>
      <c r="G76" s="164"/>
      <c r="H76" s="164"/>
      <c r="I76" s="164"/>
      <c r="J76" s="164"/>
      <c r="K76" s="164"/>
      <c r="L76" s="164"/>
      <c r="M76" s="164"/>
    </row>
    <row r="77" spans="1:13">
      <c r="A77" s="184" t="s">
        <v>7</v>
      </c>
      <c r="B77" s="402">
        <v>28858</v>
      </c>
      <c r="C77" s="654">
        <v>24325</v>
      </c>
      <c r="D77" s="167">
        <v>84.292050731166398</v>
      </c>
      <c r="E77" s="654">
        <v>4533</v>
      </c>
      <c r="F77" s="650">
        <v>15.707949268833598</v>
      </c>
      <c r="G77" s="164"/>
      <c r="H77" s="164"/>
      <c r="I77" s="164"/>
      <c r="J77" s="164"/>
      <c r="K77" s="164"/>
      <c r="L77" s="164"/>
      <c r="M77" s="164"/>
    </row>
    <row r="78" spans="1:13">
      <c r="A78" s="183" t="s">
        <v>6</v>
      </c>
      <c r="B78" s="392">
        <v>5817</v>
      </c>
      <c r="C78" s="174">
        <v>5159</v>
      </c>
      <c r="D78" s="663">
        <v>88.688327316486166</v>
      </c>
      <c r="E78" s="174">
        <v>658</v>
      </c>
      <c r="F78" s="649">
        <v>11.311672683513839</v>
      </c>
      <c r="G78" s="164"/>
      <c r="H78" s="164"/>
      <c r="I78" s="164"/>
      <c r="J78" s="164"/>
      <c r="K78" s="164"/>
      <c r="L78" s="164"/>
      <c r="M78" s="164"/>
    </row>
    <row r="79" spans="1:13">
      <c r="A79" s="184" t="s">
        <v>5</v>
      </c>
      <c r="B79" s="402">
        <v>27930</v>
      </c>
      <c r="C79" s="654">
        <v>25024</v>
      </c>
      <c r="D79" s="167">
        <v>89.595417114214101</v>
      </c>
      <c r="E79" s="654">
        <v>2906</v>
      </c>
      <c r="F79" s="650">
        <v>10.404582885785892</v>
      </c>
      <c r="G79" s="164"/>
      <c r="H79" s="164"/>
      <c r="I79" s="164"/>
      <c r="J79" s="164"/>
      <c r="K79" s="164"/>
      <c r="L79" s="164"/>
      <c r="M79" s="164"/>
    </row>
    <row r="80" spans="1:13">
      <c r="A80" s="183" t="s">
        <v>4</v>
      </c>
      <c r="B80" s="392">
        <v>15424</v>
      </c>
      <c r="C80" s="174">
        <v>14094</v>
      </c>
      <c r="D80" s="663">
        <v>91.377074688796682</v>
      </c>
      <c r="E80" s="174">
        <v>1330</v>
      </c>
      <c r="F80" s="649">
        <v>8.6229253112033195</v>
      </c>
      <c r="G80" s="164"/>
      <c r="H80" s="164"/>
      <c r="I80" s="164"/>
      <c r="J80" s="164"/>
      <c r="K80" s="164"/>
      <c r="L80" s="164"/>
      <c r="M80" s="164"/>
    </row>
    <row r="81" spans="1:13">
      <c r="A81" s="184" t="s">
        <v>3</v>
      </c>
      <c r="B81" s="402">
        <v>19364</v>
      </c>
      <c r="C81" s="654">
        <v>17194</v>
      </c>
      <c r="D81" s="167">
        <v>88.793637678165666</v>
      </c>
      <c r="E81" s="654">
        <v>2170</v>
      </c>
      <c r="F81" s="650">
        <v>11.206362321834332</v>
      </c>
      <c r="G81" s="164"/>
      <c r="H81" s="164"/>
      <c r="I81" s="164"/>
      <c r="J81" s="164"/>
      <c r="K81" s="164"/>
      <c r="L81" s="164"/>
      <c r="M81" s="164"/>
    </row>
    <row r="82" spans="1:13" ht="15" thickBot="1">
      <c r="A82" s="185" t="s">
        <v>2</v>
      </c>
      <c r="B82" s="668">
        <v>15005</v>
      </c>
      <c r="C82" s="655">
        <v>13449</v>
      </c>
      <c r="D82" s="664">
        <v>89.630123292235922</v>
      </c>
      <c r="E82" s="655">
        <v>1556</v>
      </c>
      <c r="F82" s="651">
        <v>10.369876707764078</v>
      </c>
      <c r="G82" s="164"/>
      <c r="H82" s="164"/>
      <c r="I82" s="164"/>
      <c r="J82" s="164"/>
      <c r="K82" s="164"/>
      <c r="L82" s="164"/>
      <c r="M82" s="164"/>
    </row>
    <row r="83" spans="1:13">
      <c r="A83" s="176" t="s">
        <v>17</v>
      </c>
      <c r="B83" s="395">
        <v>453425</v>
      </c>
      <c r="C83" s="656">
        <v>384030</v>
      </c>
      <c r="D83" s="665">
        <v>84.695374097149482</v>
      </c>
      <c r="E83" s="656">
        <v>69395</v>
      </c>
      <c r="F83" s="652">
        <v>15.304625902850526</v>
      </c>
      <c r="G83" s="164"/>
      <c r="H83" s="164"/>
      <c r="I83" s="164"/>
      <c r="J83" s="164"/>
      <c r="K83" s="164"/>
      <c r="L83" s="164"/>
      <c r="M83" s="164"/>
    </row>
    <row r="84" spans="1:13">
      <c r="A84" s="176" t="s">
        <v>19</v>
      </c>
      <c r="B84" s="396">
        <v>117127</v>
      </c>
      <c r="C84" s="657">
        <v>103362</v>
      </c>
      <c r="D84" s="666">
        <v>88.247799397235482</v>
      </c>
      <c r="E84" s="657">
        <v>13765</v>
      </c>
      <c r="F84" s="652">
        <v>11.752200602764521</v>
      </c>
      <c r="G84" s="164"/>
      <c r="H84" s="164"/>
      <c r="I84" s="164"/>
      <c r="J84" s="164"/>
      <c r="K84" s="164"/>
      <c r="L84" s="164"/>
      <c r="M84" s="164"/>
    </row>
    <row r="85" spans="1:13" ht="15" thickBot="1">
      <c r="A85" s="179" t="s">
        <v>20</v>
      </c>
      <c r="B85" s="398">
        <v>570552</v>
      </c>
      <c r="C85" s="658">
        <v>487392</v>
      </c>
      <c r="D85" s="667">
        <v>85.424641399907458</v>
      </c>
      <c r="E85" s="658">
        <v>83160</v>
      </c>
      <c r="F85" s="653">
        <v>14.575358600092542</v>
      </c>
      <c r="G85" s="164"/>
      <c r="H85" s="164"/>
      <c r="I85" s="164"/>
      <c r="J85" s="164"/>
      <c r="K85" s="164"/>
      <c r="L85" s="164"/>
      <c r="M85" s="164"/>
    </row>
    <row r="86" spans="1:13">
      <c r="A86" s="941" t="s">
        <v>213</v>
      </c>
      <c r="B86" s="941"/>
      <c r="C86" s="941"/>
      <c r="D86" s="941"/>
      <c r="E86" s="941"/>
      <c r="F86" s="941"/>
      <c r="G86" s="164"/>
      <c r="H86" s="164"/>
      <c r="I86" s="164"/>
      <c r="J86" s="164"/>
      <c r="K86" s="164"/>
      <c r="L86" s="164"/>
      <c r="M86" s="164"/>
    </row>
    <row r="87" spans="1:13" ht="25.5" customHeight="1">
      <c r="A87" s="941" t="s">
        <v>432</v>
      </c>
      <c r="B87" s="941"/>
      <c r="C87" s="941"/>
      <c r="D87" s="941"/>
      <c r="E87" s="941"/>
      <c r="F87" s="941"/>
      <c r="G87" s="164"/>
      <c r="H87" s="164"/>
      <c r="I87" s="164"/>
      <c r="J87" s="164"/>
      <c r="K87" s="164"/>
      <c r="L87" s="164"/>
      <c r="M87" s="164"/>
    </row>
    <row r="88" spans="1:13" ht="36" customHeight="1">
      <c r="A88" s="941" t="s">
        <v>305</v>
      </c>
      <c r="B88" s="941"/>
      <c r="C88" s="941"/>
      <c r="D88" s="941"/>
      <c r="E88" s="941"/>
      <c r="F88" s="941"/>
      <c r="G88" s="164"/>
      <c r="H88" s="164"/>
      <c r="I88" s="164"/>
      <c r="J88" s="164"/>
      <c r="K88" s="164"/>
      <c r="L88" s="164"/>
      <c r="M88" s="164"/>
    </row>
    <row r="89" spans="1:13" ht="15" customHeight="1">
      <c r="A89" s="164"/>
      <c r="B89" s="164"/>
      <c r="C89" s="164"/>
      <c r="D89" s="164"/>
      <c r="E89" s="164"/>
      <c r="F89" s="164"/>
      <c r="G89" s="164"/>
      <c r="H89" s="164"/>
      <c r="I89" s="164"/>
      <c r="J89" s="164"/>
      <c r="K89" s="164"/>
      <c r="L89" s="164"/>
      <c r="M89" s="164"/>
    </row>
    <row r="90" spans="1:13" ht="23.5">
      <c r="A90" s="942">
        <v>2018</v>
      </c>
      <c r="B90" s="942"/>
      <c r="C90" s="942"/>
      <c r="D90" s="942"/>
      <c r="E90" s="942"/>
      <c r="F90" s="942"/>
      <c r="G90" s="164"/>
      <c r="H90" s="164"/>
      <c r="I90" s="164"/>
      <c r="J90" s="164"/>
      <c r="K90" s="164"/>
      <c r="L90" s="164"/>
      <c r="M90" s="164"/>
    </row>
    <row r="91" spans="1:13">
      <c r="A91" s="164"/>
      <c r="B91" s="164"/>
      <c r="C91" s="164"/>
      <c r="D91" s="164"/>
      <c r="E91" s="164"/>
      <c r="F91" s="164"/>
      <c r="G91" s="164"/>
      <c r="H91" s="164"/>
      <c r="I91" s="164"/>
      <c r="J91" s="164"/>
      <c r="K91" s="164"/>
      <c r="L91" s="164"/>
      <c r="M91" s="164"/>
    </row>
    <row r="92" spans="1:13" ht="34.5" customHeight="1">
      <c r="A92" s="943" t="s">
        <v>288</v>
      </c>
      <c r="B92" s="943"/>
      <c r="C92" s="943"/>
      <c r="D92" s="943"/>
      <c r="E92" s="943"/>
      <c r="F92" s="943"/>
      <c r="G92" s="164"/>
      <c r="H92" s="164"/>
      <c r="I92" s="164"/>
      <c r="J92" s="164"/>
      <c r="K92" s="164"/>
      <c r="L92" s="164"/>
      <c r="M92" s="164"/>
    </row>
    <row r="93" spans="1:13">
      <c r="A93" s="944" t="s">
        <v>21</v>
      </c>
      <c r="B93" s="952" t="s">
        <v>22</v>
      </c>
      <c r="C93" s="953" t="s">
        <v>23</v>
      </c>
      <c r="D93" s="948"/>
      <c r="E93" s="948"/>
      <c r="F93" s="948"/>
      <c r="G93" s="164"/>
      <c r="H93" s="164"/>
      <c r="I93" s="164"/>
      <c r="J93" s="164"/>
      <c r="K93" s="164"/>
      <c r="L93" s="164"/>
      <c r="M93" s="164"/>
    </row>
    <row r="94" spans="1:13">
      <c r="A94" s="944"/>
      <c r="B94" s="952"/>
      <c r="C94" s="953" t="s">
        <v>59</v>
      </c>
      <c r="D94" s="954"/>
      <c r="E94" s="947" t="s">
        <v>58</v>
      </c>
      <c r="F94" s="948"/>
      <c r="G94" s="164"/>
      <c r="H94" s="164"/>
      <c r="I94" s="164"/>
      <c r="J94" s="164"/>
      <c r="K94" s="164"/>
      <c r="L94" s="164"/>
      <c r="M94" s="164"/>
    </row>
    <row r="95" spans="1:13" ht="15" thickBot="1">
      <c r="A95" s="945"/>
      <c r="B95" s="950" t="s">
        <v>0</v>
      </c>
      <c r="C95" s="951"/>
      <c r="D95" s="662" t="s">
        <v>1</v>
      </c>
      <c r="E95" s="669" t="s">
        <v>0</v>
      </c>
      <c r="F95" s="662" t="s">
        <v>1</v>
      </c>
      <c r="G95" s="164"/>
      <c r="H95" s="164"/>
      <c r="I95" s="164"/>
      <c r="J95" s="164"/>
      <c r="K95" s="164"/>
      <c r="L95" s="164"/>
      <c r="M95" s="164"/>
    </row>
    <row r="96" spans="1:13">
      <c r="A96" s="171" t="s">
        <v>16</v>
      </c>
      <c r="B96" s="402">
        <v>85046</v>
      </c>
      <c r="C96" s="654">
        <v>73347</v>
      </c>
      <c r="D96" s="167">
        <v>86.24391505773346</v>
      </c>
      <c r="E96" s="661">
        <v>11699</v>
      </c>
      <c r="F96" s="648">
        <v>13.756084942266538</v>
      </c>
      <c r="G96" s="164"/>
      <c r="H96" s="164"/>
      <c r="I96" s="164"/>
      <c r="J96" s="164"/>
      <c r="K96" s="164"/>
      <c r="L96" s="164"/>
      <c r="M96" s="164"/>
    </row>
    <row r="97" spans="1:13">
      <c r="A97" s="183" t="s">
        <v>15</v>
      </c>
      <c r="B97" s="392">
        <v>79639</v>
      </c>
      <c r="C97" s="174">
        <v>65034</v>
      </c>
      <c r="D97" s="663">
        <v>81.66099524102512</v>
      </c>
      <c r="E97" s="174">
        <v>14605</v>
      </c>
      <c r="F97" s="649">
        <v>18.339004758974873</v>
      </c>
      <c r="G97" s="164"/>
      <c r="H97" s="164"/>
      <c r="I97" s="164"/>
      <c r="J97" s="164"/>
      <c r="K97" s="164"/>
      <c r="L97" s="164"/>
      <c r="M97" s="164"/>
    </row>
    <row r="98" spans="1:13">
      <c r="A98" s="184" t="s">
        <v>18</v>
      </c>
      <c r="B98" s="402">
        <v>29322</v>
      </c>
      <c r="C98" s="654">
        <v>24064</v>
      </c>
      <c r="D98" s="167">
        <v>82.068071754996254</v>
      </c>
      <c r="E98" s="654">
        <v>5258</v>
      </c>
      <c r="F98" s="650">
        <v>17.93192824500375</v>
      </c>
      <c r="G98" s="164"/>
      <c r="H98" s="164"/>
      <c r="I98" s="164"/>
      <c r="J98" s="164"/>
      <c r="K98" s="164"/>
      <c r="L98" s="164"/>
      <c r="M98" s="164"/>
    </row>
    <row r="99" spans="1:13">
      <c r="A99" s="183" t="s">
        <v>14</v>
      </c>
      <c r="B99" s="392">
        <v>16276</v>
      </c>
      <c r="C99" s="174">
        <v>14261</v>
      </c>
      <c r="D99" s="663">
        <v>87.619808306709274</v>
      </c>
      <c r="E99" s="174">
        <v>2015</v>
      </c>
      <c r="F99" s="649">
        <v>12.380191693290735</v>
      </c>
      <c r="G99" s="164"/>
      <c r="H99" s="164"/>
      <c r="I99" s="164"/>
      <c r="J99" s="164"/>
      <c r="K99" s="164"/>
      <c r="L99" s="164"/>
      <c r="M99" s="164"/>
    </row>
    <row r="100" spans="1:13">
      <c r="A100" s="184" t="s">
        <v>13</v>
      </c>
      <c r="B100" s="402">
        <v>4475</v>
      </c>
      <c r="C100" s="654">
        <v>3916</v>
      </c>
      <c r="D100" s="167">
        <v>87.508379888268166</v>
      </c>
      <c r="E100" s="654">
        <v>559</v>
      </c>
      <c r="F100" s="650">
        <v>12.491620111731844</v>
      </c>
      <c r="G100" s="164"/>
      <c r="H100" s="164"/>
      <c r="I100" s="164"/>
      <c r="J100" s="164"/>
      <c r="K100" s="164"/>
      <c r="L100" s="164"/>
      <c r="M100" s="164"/>
    </row>
    <row r="101" spans="1:13">
      <c r="A101" s="183" t="s">
        <v>12</v>
      </c>
      <c r="B101" s="392">
        <v>14331</v>
      </c>
      <c r="C101" s="174">
        <v>12486</v>
      </c>
      <c r="D101" s="663">
        <v>87.12581117856395</v>
      </c>
      <c r="E101" s="174">
        <v>1845</v>
      </c>
      <c r="F101" s="649">
        <v>12.874188821436046</v>
      </c>
      <c r="G101" s="164"/>
      <c r="H101" s="164"/>
      <c r="I101" s="164"/>
      <c r="J101" s="164"/>
      <c r="K101" s="164"/>
      <c r="L101" s="164"/>
      <c r="M101" s="164"/>
    </row>
    <row r="102" spans="1:13">
      <c r="A102" s="184" t="s">
        <v>11</v>
      </c>
      <c r="B102" s="402">
        <v>43315</v>
      </c>
      <c r="C102" s="654">
        <v>36572</v>
      </c>
      <c r="D102" s="167">
        <v>84.432644580399398</v>
      </c>
      <c r="E102" s="654">
        <v>6743</v>
      </c>
      <c r="F102" s="650">
        <v>15.567355419600601</v>
      </c>
      <c r="G102" s="164"/>
      <c r="H102" s="164"/>
      <c r="I102" s="164"/>
      <c r="J102" s="164"/>
      <c r="K102" s="164"/>
      <c r="L102" s="164"/>
      <c r="M102" s="164"/>
    </row>
    <row r="103" spans="1:13">
      <c r="A103" s="183" t="s">
        <v>10</v>
      </c>
      <c r="B103" s="392">
        <v>10240</v>
      </c>
      <c r="C103" s="174">
        <v>9549</v>
      </c>
      <c r="D103" s="663">
        <v>93.251953125</v>
      </c>
      <c r="E103" s="174">
        <v>691</v>
      </c>
      <c r="F103" s="649">
        <v>6.7480468749999991</v>
      </c>
      <c r="G103" s="164"/>
      <c r="H103" s="164"/>
      <c r="I103" s="164"/>
      <c r="J103" s="164"/>
      <c r="K103" s="164"/>
      <c r="L103" s="164"/>
      <c r="M103" s="164"/>
    </row>
    <row r="104" spans="1:13">
      <c r="A104" s="184" t="s">
        <v>9</v>
      </c>
      <c r="B104" s="402">
        <v>50406</v>
      </c>
      <c r="C104" s="654">
        <v>44365</v>
      </c>
      <c r="D104" s="167">
        <v>88.015315637027342</v>
      </c>
      <c r="E104" s="654">
        <v>6041</v>
      </c>
      <c r="F104" s="650">
        <v>11.984684362972663</v>
      </c>
      <c r="G104" s="164"/>
      <c r="H104" s="164"/>
      <c r="I104" s="164"/>
      <c r="J104" s="164"/>
      <c r="K104" s="164"/>
      <c r="L104" s="164"/>
      <c r="M104" s="164"/>
    </row>
    <row r="105" spans="1:13">
      <c r="A105" s="183" t="s">
        <v>8</v>
      </c>
      <c r="B105" s="392">
        <v>106386</v>
      </c>
      <c r="C105" s="174">
        <v>86149</v>
      </c>
      <c r="D105" s="663">
        <v>80.977760231609423</v>
      </c>
      <c r="E105" s="174">
        <v>20237</v>
      </c>
      <c r="F105" s="649">
        <v>19.022239768390577</v>
      </c>
      <c r="G105" s="164"/>
      <c r="H105" s="164"/>
      <c r="I105" s="164"/>
      <c r="J105" s="164"/>
      <c r="K105" s="164"/>
      <c r="L105" s="164"/>
      <c r="M105" s="164"/>
    </row>
    <row r="106" spans="1:13">
      <c r="A106" s="184" t="s">
        <v>7</v>
      </c>
      <c r="B106" s="402">
        <v>27963</v>
      </c>
      <c r="C106" s="654">
        <v>23634</v>
      </c>
      <c r="D106" s="167">
        <v>84.51882845188284</v>
      </c>
      <c r="E106" s="654">
        <v>4329</v>
      </c>
      <c r="F106" s="650">
        <v>15.481171548117153</v>
      </c>
      <c r="G106" s="164"/>
      <c r="H106" s="164"/>
      <c r="I106" s="164"/>
      <c r="J106" s="164"/>
      <c r="K106" s="164"/>
      <c r="L106" s="164"/>
      <c r="M106" s="164"/>
    </row>
    <row r="107" spans="1:13">
      <c r="A107" s="183" t="s">
        <v>6</v>
      </c>
      <c r="B107" s="392">
        <v>5773</v>
      </c>
      <c r="C107" s="174">
        <v>5084</v>
      </c>
      <c r="D107" s="663">
        <v>88.065130781222933</v>
      </c>
      <c r="E107" s="174">
        <v>689</v>
      </c>
      <c r="F107" s="649">
        <v>11.934869218777065</v>
      </c>
      <c r="G107" s="164"/>
      <c r="H107" s="164"/>
      <c r="I107" s="164"/>
      <c r="J107" s="164"/>
      <c r="K107" s="164"/>
      <c r="L107" s="164"/>
      <c r="M107" s="164"/>
    </row>
    <row r="108" spans="1:13">
      <c r="A108" s="184" t="s">
        <v>5</v>
      </c>
      <c r="B108" s="402">
        <v>26615</v>
      </c>
      <c r="C108" s="654">
        <v>23737</v>
      </c>
      <c r="D108" s="167">
        <v>89.186548938568478</v>
      </c>
      <c r="E108" s="654">
        <v>2878</v>
      </c>
      <c r="F108" s="650">
        <v>10.813451061431524</v>
      </c>
      <c r="G108" s="164"/>
      <c r="H108" s="164"/>
      <c r="I108" s="164"/>
      <c r="J108" s="164"/>
      <c r="K108" s="164"/>
      <c r="L108" s="164"/>
      <c r="M108" s="164"/>
    </row>
    <row r="109" spans="1:13">
      <c r="A109" s="183" t="s">
        <v>4</v>
      </c>
      <c r="B109" s="392">
        <v>15151</v>
      </c>
      <c r="C109" s="174">
        <v>13712</v>
      </c>
      <c r="D109" s="663">
        <v>90.502277077420629</v>
      </c>
      <c r="E109" s="174">
        <v>1439</v>
      </c>
      <c r="F109" s="649">
        <v>9.4977229225793671</v>
      </c>
      <c r="G109" s="164"/>
      <c r="H109" s="164"/>
      <c r="I109" s="164"/>
      <c r="J109" s="164"/>
      <c r="K109" s="164"/>
      <c r="L109" s="164"/>
      <c r="M109" s="164"/>
    </row>
    <row r="110" spans="1:13">
      <c r="A110" s="184" t="s">
        <v>3</v>
      </c>
      <c r="B110" s="402">
        <v>18500</v>
      </c>
      <c r="C110" s="654">
        <v>16268</v>
      </c>
      <c r="D110" s="167">
        <v>87.935135135135141</v>
      </c>
      <c r="E110" s="654">
        <v>2232</v>
      </c>
      <c r="F110" s="650">
        <v>12.064864864864864</v>
      </c>
      <c r="G110" s="164"/>
      <c r="H110" s="164"/>
      <c r="I110" s="164"/>
      <c r="J110" s="164"/>
      <c r="K110" s="164"/>
      <c r="L110" s="164"/>
      <c r="M110" s="164"/>
    </row>
    <row r="111" spans="1:13" ht="15" thickBot="1">
      <c r="A111" s="185" t="s">
        <v>2</v>
      </c>
      <c r="B111" s="668">
        <v>14713</v>
      </c>
      <c r="C111" s="655">
        <v>13132</v>
      </c>
      <c r="D111" s="664">
        <v>89.254400869978937</v>
      </c>
      <c r="E111" s="655">
        <v>1581</v>
      </c>
      <c r="F111" s="651">
        <v>10.74559913002107</v>
      </c>
      <c r="G111" s="164"/>
      <c r="H111" s="164"/>
      <c r="I111" s="164"/>
      <c r="J111" s="164"/>
      <c r="K111" s="164"/>
      <c r="L111" s="164"/>
      <c r="M111" s="164"/>
    </row>
    <row r="112" spans="1:13">
      <c r="A112" s="176" t="s">
        <v>17</v>
      </c>
      <c r="B112" s="395">
        <v>435834</v>
      </c>
      <c r="C112" s="656">
        <v>366855</v>
      </c>
      <c r="D112" s="665">
        <v>84.173102603284732</v>
      </c>
      <c r="E112" s="656">
        <v>68979</v>
      </c>
      <c r="F112" s="652">
        <v>15.826897396715264</v>
      </c>
      <c r="G112" s="164"/>
      <c r="H112" s="164"/>
      <c r="I112" s="164"/>
      <c r="J112" s="164"/>
      <c r="K112" s="164"/>
      <c r="L112" s="164"/>
      <c r="M112" s="164"/>
    </row>
    <row r="113" spans="1:13">
      <c r="A113" s="176" t="s">
        <v>19</v>
      </c>
      <c r="B113" s="396">
        <v>112317</v>
      </c>
      <c r="C113" s="657">
        <v>98455</v>
      </c>
      <c r="D113" s="666">
        <v>87.658146139943199</v>
      </c>
      <c r="E113" s="657">
        <v>13862</v>
      </c>
      <c r="F113" s="652">
        <v>12.341853860056803</v>
      </c>
      <c r="G113" s="164"/>
      <c r="H113" s="164"/>
      <c r="I113" s="164"/>
      <c r="J113" s="164"/>
      <c r="K113" s="164"/>
      <c r="L113" s="164"/>
      <c r="M113" s="164"/>
    </row>
    <row r="114" spans="1:13" ht="15" thickBot="1">
      <c r="A114" s="179" t="s">
        <v>20</v>
      </c>
      <c r="B114" s="398">
        <v>548151</v>
      </c>
      <c r="C114" s="658">
        <v>465310</v>
      </c>
      <c r="D114" s="667">
        <v>84.887193492304121</v>
      </c>
      <c r="E114" s="658">
        <v>82841</v>
      </c>
      <c r="F114" s="653">
        <v>15.112806507695872</v>
      </c>
      <c r="G114" s="164"/>
      <c r="H114" s="164"/>
      <c r="I114" s="164"/>
      <c r="J114" s="164"/>
      <c r="K114" s="164"/>
      <c r="L114" s="164"/>
      <c r="M114" s="164"/>
    </row>
    <row r="115" spans="1:13">
      <c r="A115" s="941" t="s">
        <v>213</v>
      </c>
      <c r="B115" s="941"/>
      <c r="C115" s="941"/>
      <c r="D115" s="941"/>
      <c r="E115" s="941"/>
      <c r="F115" s="941"/>
      <c r="G115" s="164"/>
      <c r="H115" s="164"/>
      <c r="I115" s="164"/>
      <c r="J115" s="164"/>
      <c r="K115" s="164"/>
      <c r="L115" s="164"/>
      <c r="M115" s="164"/>
    </row>
    <row r="116" spans="1:13" ht="26.25" customHeight="1">
      <c r="A116" s="941" t="s">
        <v>432</v>
      </c>
      <c r="B116" s="941"/>
      <c r="C116" s="941"/>
      <c r="D116" s="941"/>
      <c r="E116" s="941"/>
      <c r="F116" s="941"/>
      <c r="G116" s="164"/>
      <c r="H116" s="164"/>
      <c r="I116" s="164"/>
      <c r="J116" s="164"/>
      <c r="K116" s="164"/>
      <c r="L116" s="164"/>
      <c r="M116" s="164"/>
    </row>
    <row r="117" spans="1:13" ht="36" customHeight="1">
      <c r="A117" s="941" t="s">
        <v>302</v>
      </c>
      <c r="B117" s="941"/>
      <c r="C117" s="941"/>
      <c r="D117" s="941"/>
      <c r="E117" s="941"/>
      <c r="F117" s="941"/>
      <c r="G117" s="164"/>
      <c r="H117" s="164"/>
      <c r="I117" s="164"/>
      <c r="J117" s="164"/>
      <c r="K117" s="164"/>
      <c r="L117" s="164"/>
      <c r="M117" s="164"/>
    </row>
    <row r="118" spans="1:13">
      <c r="A118" s="164"/>
      <c r="B118" s="164"/>
      <c r="C118" s="164"/>
      <c r="D118" s="164"/>
      <c r="E118" s="164"/>
      <c r="F118" s="164"/>
      <c r="G118" s="164"/>
      <c r="H118" s="164"/>
      <c r="I118" s="164"/>
      <c r="J118" s="164"/>
      <c r="K118" s="164"/>
      <c r="L118" s="164"/>
      <c r="M118" s="164"/>
    </row>
    <row r="119" spans="1:13">
      <c r="A119" s="164"/>
      <c r="B119" s="164"/>
      <c r="C119" s="164"/>
      <c r="D119" s="164"/>
      <c r="E119" s="164"/>
      <c r="F119" s="164"/>
      <c r="G119" s="164"/>
      <c r="H119" s="164"/>
      <c r="I119" s="164"/>
      <c r="J119" s="164"/>
      <c r="K119" s="164"/>
      <c r="L119" s="164"/>
      <c r="M119" s="164"/>
    </row>
    <row r="120" spans="1:13">
      <c r="A120" s="164"/>
      <c r="B120" s="164"/>
      <c r="C120" s="164"/>
      <c r="D120" s="164"/>
      <c r="E120" s="164"/>
      <c r="F120" s="164"/>
      <c r="G120" s="164"/>
      <c r="H120" s="164"/>
      <c r="I120" s="164"/>
      <c r="J120" s="164"/>
      <c r="K120" s="164"/>
      <c r="L120" s="164"/>
      <c r="M120" s="164"/>
    </row>
    <row r="121" spans="1:13">
      <c r="A121" s="164"/>
      <c r="B121" s="164"/>
      <c r="C121" s="164"/>
      <c r="D121" s="164"/>
      <c r="E121" s="164"/>
      <c r="F121" s="164"/>
      <c r="G121" s="164"/>
      <c r="H121" s="164"/>
      <c r="I121" s="164"/>
      <c r="J121" s="164"/>
      <c r="K121" s="164"/>
      <c r="L121" s="164"/>
      <c r="M121" s="164"/>
    </row>
    <row r="122" spans="1:13">
      <c r="A122" s="164"/>
      <c r="B122" s="164"/>
      <c r="C122" s="164"/>
      <c r="D122" s="164"/>
      <c r="E122" s="164"/>
      <c r="F122" s="164"/>
      <c r="G122" s="164"/>
      <c r="H122" s="164"/>
      <c r="I122" s="164"/>
      <c r="J122" s="164"/>
      <c r="K122" s="164"/>
      <c r="L122" s="164"/>
      <c r="M122" s="164"/>
    </row>
    <row r="123" spans="1:13">
      <c r="A123" s="164"/>
      <c r="B123" s="164"/>
      <c r="C123" s="164"/>
      <c r="D123" s="164"/>
      <c r="E123" s="164"/>
      <c r="F123" s="164"/>
      <c r="G123" s="164"/>
      <c r="H123" s="164"/>
      <c r="I123" s="164"/>
      <c r="J123" s="164"/>
      <c r="K123" s="164"/>
      <c r="L123" s="164"/>
      <c r="M123" s="164"/>
    </row>
    <row r="124" spans="1:13">
      <c r="A124" s="164"/>
      <c r="B124" s="164"/>
      <c r="C124" s="164"/>
      <c r="D124" s="164"/>
      <c r="E124" s="164"/>
      <c r="F124" s="164"/>
      <c r="G124" s="164"/>
      <c r="H124" s="164"/>
      <c r="I124" s="164"/>
      <c r="J124" s="164"/>
      <c r="K124" s="164"/>
      <c r="L124" s="164"/>
      <c r="M124" s="164"/>
    </row>
    <row r="125" spans="1:13">
      <c r="A125" s="164"/>
      <c r="B125" s="164"/>
      <c r="C125" s="164"/>
      <c r="D125" s="164"/>
      <c r="E125" s="164"/>
      <c r="F125" s="164"/>
      <c r="G125" s="164"/>
      <c r="H125" s="164"/>
      <c r="I125" s="164"/>
      <c r="J125" s="164"/>
      <c r="K125" s="164"/>
      <c r="L125" s="164"/>
      <c r="M125" s="164"/>
    </row>
    <row r="126" spans="1:13">
      <c r="A126" s="164"/>
      <c r="B126" s="164"/>
      <c r="C126" s="164"/>
      <c r="D126" s="164"/>
      <c r="E126" s="164"/>
      <c r="F126" s="164"/>
      <c r="G126" s="164"/>
      <c r="H126" s="164"/>
      <c r="I126" s="164"/>
      <c r="J126" s="164"/>
      <c r="K126" s="164"/>
      <c r="L126" s="164"/>
      <c r="M126" s="164"/>
    </row>
    <row r="127" spans="1:13">
      <c r="A127" s="164"/>
      <c r="B127" s="164"/>
      <c r="C127" s="164"/>
      <c r="D127" s="164"/>
      <c r="E127" s="164"/>
      <c r="F127" s="164"/>
      <c r="G127" s="164"/>
      <c r="H127" s="164"/>
      <c r="I127" s="164"/>
      <c r="J127" s="164"/>
      <c r="K127" s="164"/>
      <c r="L127" s="164"/>
      <c r="M127" s="164"/>
    </row>
    <row r="128" spans="1:13">
      <c r="A128" s="164"/>
      <c r="B128" s="164"/>
      <c r="C128" s="164"/>
      <c r="D128" s="164"/>
      <c r="E128" s="164"/>
      <c r="F128" s="164"/>
      <c r="G128" s="164"/>
      <c r="H128" s="164"/>
      <c r="I128" s="164"/>
      <c r="J128" s="164"/>
      <c r="K128" s="164"/>
      <c r="L128" s="164"/>
      <c r="M128" s="164"/>
    </row>
    <row r="129" spans="1:13">
      <c r="A129" s="164"/>
      <c r="B129" s="164"/>
      <c r="C129" s="164"/>
      <c r="D129" s="164"/>
      <c r="E129" s="164"/>
      <c r="F129" s="164"/>
      <c r="G129" s="164"/>
      <c r="H129" s="164"/>
      <c r="I129" s="164"/>
      <c r="J129" s="164"/>
      <c r="K129" s="164"/>
      <c r="L129" s="164"/>
      <c r="M129" s="164"/>
    </row>
    <row r="130" spans="1:13">
      <c r="A130" s="164"/>
      <c r="B130" s="164"/>
      <c r="C130" s="164"/>
      <c r="D130" s="164"/>
      <c r="E130" s="164"/>
      <c r="F130" s="164"/>
      <c r="G130" s="164"/>
      <c r="H130" s="164"/>
      <c r="I130" s="164"/>
      <c r="J130" s="164"/>
      <c r="K130" s="164"/>
      <c r="L130" s="164"/>
      <c r="M130" s="164"/>
    </row>
    <row r="131" spans="1:13">
      <c r="A131" s="164"/>
      <c r="B131" s="164"/>
      <c r="C131" s="164"/>
      <c r="D131" s="164"/>
      <c r="E131" s="164"/>
      <c r="F131" s="164"/>
      <c r="G131" s="164"/>
      <c r="H131" s="164"/>
      <c r="I131" s="164"/>
      <c r="J131" s="164"/>
      <c r="K131" s="164"/>
      <c r="L131" s="164"/>
      <c r="M131" s="164"/>
    </row>
    <row r="132" spans="1:13">
      <c r="A132" s="164"/>
      <c r="B132" s="164"/>
      <c r="C132" s="164"/>
      <c r="D132" s="164"/>
      <c r="E132" s="164"/>
      <c r="F132" s="164"/>
      <c r="G132" s="164"/>
      <c r="H132" s="164"/>
      <c r="I132" s="164"/>
      <c r="J132" s="164"/>
      <c r="K132" s="164"/>
      <c r="L132" s="164"/>
      <c r="M132" s="164"/>
    </row>
    <row r="133" spans="1:13">
      <c r="A133" s="164"/>
      <c r="B133" s="164"/>
      <c r="C133" s="164"/>
      <c r="D133" s="164"/>
      <c r="E133" s="164"/>
      <c r="F133" s="164"/>
      <c r="G133" s="164"/>
      <c r="H133" s="164"/>
      <c r="I133" s="164"/>
      <c r="J133" s="164"/>
      <c r="K133" s="164"/>
      <c r="L133" s="164"/>
      <c r="M133" s="164"/>
    </row>
    <row r="134" spans="1:13">
      <c r="A134" s="164"/>
      <c r="B134" s="164"/>
      <c r="C134" s="164"/>
      <c r="D134" s="164"/>
      <c r="E134" s="164"/>
      <c r="F134" s="164"/>
      <c r="G134" s="164"/>
      <c r="H134" s="164"/>
      <c r="I134" s="164"/>
      <c r="J134" s="164"/>
      <c r="K134" s="164"/>
      <c r="L134" s="164"/>
      <c r="M134" s="164"/>
    </row>
    <row r="135" spans="1:13">
      <c r="A135" s="164"/>
      <c r="B135" s="164"/>
      <c r="C135" s="164"/>
      <c r="D135" s="164"/>
      <c r="E135" s="164"/>
      <c r="F135" s="164"/>
      <c r="G135" s="164"/>
      <c r="H135" s="164"/>
      <c r="I135" s="164"/>
      <c r="J135" s="164"/>
      <c r="K135" s="164"/>
      <c r="L135" s="164"/>
      <c r="M135" s="164"/>
    </row>
    <row r="136" spans="1:13">
      <c r="A136" s="164"/>
      <c r="B136" s="164"/>
      <c r="C136" s="164"/>
      <c r="D136" s="164"/>
      <c r="E136" s="164"/>
      <c r="F136" s="164"/>
      <c r="G136" s="164"/>
      <c r="H136" s="164"/>
      <c r="I136" s="164"/>
      <c r="J136" s="164"/>
      <c r="K136" s="164"/>
      <c r="L136" s="164"/>
      <c r="M136" s="164"/>
    </row>
    <row r="137" spans="1:13">
      <c r="A137" s="164"/>
      <c r="B137" s="164"/>
      <c r="C137" s="164"/>
      <c r="D137" s="164"/>
      <c r="E137" s="164"/>
      <c r="F137" s="164"/>
      <c r="G137" s="164"/>
      <c r="H137" s="164"/>
      <c r="I137" s="164"/>
      <c r="J137" s="164"/>
      <c r="K137" s="164"/>
      <c r="L137" s="164"/>
      <c r="M137" s="164"/>
    </row>
    <row r="138" spans="1:13">
      <c r="A138" s="164"/>
      <c r="B138" s="164"/>
      <c r="C138" s="164"/>
      <c r="D138" s="164"/>
      <c r="E138" s="164"/>
      <c r="F138" s="164"/>
      <c r="G138" s="164"/>
      <c r="H138" s="164"/>
      <c r="I138" s="164"/>
      <c r="J138" s="164"/>
      <c r="K138" s="164"/>
      <c r="L138" s="164"/>
      <c r="M138" s="164"/>
    </row>
    <row r="139" spans="1:13">
      <c r="A139" s="164"/>
      <c r="B139" s="164"/>
      <c r="C139" s="164"/>
      <c r="D139" s="164"/>
      <c r="E139" s="164"/>
      <c r="F139" s="164"/>
      <c r="G139" s="164"/>
      <c r="H139" s="164"/>
      <c r="I139" s="164"/>
      <c r="J139" s="164"/>
      <c r="K139" s="164"/>
      <c r="L139" s="164"/>
      <c r="M139" s="164"/>
    </row>
    <row r="140" spans="1:13">
      <c r="A140" s="164"/>
      <c r="B140" s="164"/>
      <c r="C140" s="164"/>
      <c r="D140" s="164"/>
      <c r="E140" s="164"/>
      <c r="F140" s="164"/>
      <c r="G140" s="164"/>
      <c r="H140" s="164"/>
      <c r="I140" s="164"/>
      <c r="J140" s="164"/>
      <c r="K140" s="164"/>
      <c r="L140" s="164"/>
      <c r="M140" s="164"/>
    </row>
    <row r="141" spans="1:13">
      <c r="A141" s="164"/>
      <c r="B141" s="164"/>
      <c r="C141" s="164"/>
      <c r="D141" s="164"/>
      <c r="E141" s="164"/>
      <c r="F141" s="164"/>
      <c r="G141" s="164"/>
      <c r="H141" s="164"/>
      <c r="I141" s="164"/>
      <c r="J141" s="164"/>
      <c r="K141" s="164"/>
      <c r="L141" s="164"/>
      <c r="M141" s="164"/>
    </row>
    <row r="142" spans="1:13">
      <c r="A142" s="164"/>
      <c r="B142" s="164"/>
      <c r="C142" s="164"/>
      <c r="D142" s="164"/>
      <c r="E142" s="164"/>
      <c r="F142" s="164"/>
      <c r="G142" s="164"/>
      <c r="H142" s="164"/>
      <c r="I142" s="164"/>
      <c r="J142" s="164"/>
      <c r="K142" s="164"/>
      <c r="L142" s="164"/>
      <c r="M142" s="164"/>
    </row>
    <row r="143" spans="1:13">
      <c r="A143" s="164"/>
      <c r="B143" s="164"/>
      <c r="C143" s="164"/>
      <c r="D143" s="164"/>
      <c r="E143" s="164"/>
      <c r="F143" s="164"/>
      <c r="G143" s="164"/>
      <c r="H143" s="164"/>
      <c r="I143" s="164"/>
      <c r="J143" s="164"/>
      <c r="K143" s="164"/>
      <c r="L143" s="164"/>
      <c r="M143" s="164"/>
    </row>
    <row r="144" spans="1:13">
      <c r="A144" s="164"/>
      <c r="B144" s="164"/>
      <c r="C144" s="164"/>
      <c r="D144" s="164"/>
      <c r="E144" s="164"/>
      <c r="F144" s="164"/>
      <c r="G144" s="164"/>
      <c r="H144" s="164"/>
      <c r="I144" s="164"/>
      <c r="J144" s="164"/>
      <c r="K144" s="164"/>
      <c r="L144" s="164"/>
      <c r="M144" s="164"/>
    </row>
    <row r="145" spans="1:13">
      <c r="A145" s="164"/>
      <c r="B145" s="164"/>
      <c r="C145" s="164"/>
      <c r="D145" s="164"/>
      <c r="E145" s="164"/>
      <c r="F145" s="164"/>
      <c r="G145" s="164"/>
      <c r="H145" s="164"/>
      <c r="I145" s="164"/>
      <c r="J145" s="164"/>
      <c r="K145" s="164"/>
      <c r="L145" s="164"/>
      <c r="M145" s="164"/>
    </row>
    <row r="146" spans="1:13">
      <c r="A146" s="164"/>
      <c r="B146" s="164"/>
      <c r="C146" s="164"/>
      <c r="D146" s="164"/>
      <c r="E146" s="164"/>
      <c r="F146" s="164"/>
      <c r="G146" s="164"/>
      <c r="H146" s="164"/>
      <c r="I146" s="164"/>
      <c r="J146" s="164"/>
      <c r="K146" s="164"/>
      <c r="L146" s="164"/>
      <c r="M146" s="164"/>
    </row>
    <row r="147" spans="1:13">
      <c r="A147" s="164"/>
      <c r="B147" s="164"/>
      <c r="C147" s="164"/>
      <c r="D147" s="164"/>
      <c r="E147" s="164"/>
      <c r="F147" s="164"/>
      <c r="G147" s="164"/>
      <c r="H147" s="164"/>
      <c r="I147" s="164"/>
      <c r="J147" s="164"/>
      <c r="K147" s="164"/>
      <c r="L147" s="164"/>
      <c r="M147" s="164"/>
    </row>
    <row r="148" spans="1:13">
      <c r="A148" s="164"/>
      <c r="B148" s="164"/>
      <c r="C148" s="164"/>
      <c r="D148" s="164"/>
      <c r="E148" s="164"/>
      <c r="F148" s="164"/>
      <c r="G148" s="164"/>
      <c r="H148" s="164"/>
      <c r="I148" s="164"/>
      <c r="J148" s="164"/>
      <c r="K148" s="164"/>
      <c r="L148" s="164"/>
      <c r="M148" s="164"/>
    </row>
    <row r="149" spans="1:13">
      <c r="A149" s="164"/>
      <c r="B149" s="164"/>
      <c r="C149" s="164"/>
      <c r="D149" s="164"/>
      <c r="E149" s="164"/>
      <c r="F149" s="164"/>
      <c r="G149" s="164"/>
      <c r="H149" s="164"/>
      <c r="I149" s="164"/>
      <c r="J149" s="164"/>
      <c r="K149" s="164"/>
      <c r="L149" s="164"/>
      <c r="M149" s="164"/>
    </row>
    <row r="150" spans="1:13">
      <c r="A150" s="164"/>
      <c r="B150" s="164"/>
      <c r="C150" s="164"/>
      <c r="D150" s="164"/>
      <c r="E150" s="164"/>
      <c r="F150" s="164"/>
      <c r="G150" s="164"/>
      <c r="H150" s="164"/>
      <c r="I150" s="164"/>
      <c r="J150" s="164"/>
      <c r="K150" s="164"/>
      <c r="L150" s="164"/>
      <c r="M150" s="164"/>
    </row>
    <row r="151" spans="1:13">
      <c r="A151" s="164"/>
      <c r="B151" s="164"/>
      <c r="C151" s="164"/>
      <c r="D151" s="164"/>
      <c r="E151" s="164"/>
      <c r="F151" s="164"/>
      <c r="G151" s="164"/>
      <c r="H151" s="164"/>
      <c r="I151" s="164"/>
      <c r="J151" s="164"/>
      <c r="K151" s="164"/>
      <c r="L151" s="164"/>
      <c r="M151" s="164"/>
    </row>
    <row r="152" spans="1:13">
      <c r="A152" s="164"/>
      <c r="B152" s="164"/>
      <c r="C152" s="164"/>
      <c r="D152" s="164"/>
      <c r="E152" s="164"/>
      <c r="F152" s="164"/>
      <c r="G152" s="164"/>
      <c r="H152" s="164"/>
      <c r="I152" s="164"/>
      <c r="J152" s="164"/>
      <c r="K152" s="164"/>
      <c r="L152" s="164"/>
      <c r="M152" s="164"/>
    </row>
    <row r="153" spans="1:13">
      <c r="A153" s="164"/>
      <c r="B153" s="164"/>
      <c r="C153" s="164"/>
      <c r="D153" s="164"/>
      <c r="E153" s="164"/>
      <c r="F153" s="164"/>
      <c r="G153" s="164"/>
      <c r="H153" s="164"/>
      <c r="I153" s="164"/>
      <c r="J153" s="164"/>
      <c r="K153" s="164"/>
      <c r="L153" s="164"/>
      <c r="M153" s="164"/>
    </row>
    <row r="154" spans="1:13">
      <c r="A154" s="164"/>
      <c r="B154" s="164"/>
      <c r="C154" s="164"/>
      <c r="D154" s="164"/>
      <c r="E154" s="164"/>
      <c r="F154" s="164"/>
      <c r="G154" s="164"/>
      <c r="H154" s="164"/>
      <c r="I154" s="164"/>
      <c r="J154" s="164"/>
      <c r="K154" s="164"/>
      <c r="L154" s="164"/>
      <c r="M154" s="164"/>
    </row>
    <row r="155" spans="1:13">
      <c r="A155" s="164"/>
      <c r="B155" s="164"/>
      <c r="C155" s="164"/>
      <c r="D155" s="164"/>
      <c r="E155" s="164"/>
      <c r="F155" s="164"/>
      <c r="G155" s="164"/>
      <c r="H155" s="164"/>
      <c r="I155" s="164"/>
      <c r="J155" s="164"/>
      <c r="K155" s="164"/>
      <c r="L155" s="164"/>
      <c r="M155" s="164"/>
    </row>
    <row r="156" spans="1:13">
      <c r="A156" s="164"/>
      <c r="B156" s="164"/>
      <c r="C156" s="164"/>
      <c r="D156" s="164"/>
      <c r="E156" s="164"/>
      <c r="F156" s="164"/>
      <c r="G156" s="164"/>
      <c r="H156" s="164"/>
      <c r="I156" s="164"/>
      <c r="J156" s="164"/>
      <c r="K156" s="164"/>
      <c r="L156" s="164"/>
      <c r="M156" s="164"/>
    </row>
    <row r="157" spans="1:13">
      <c r="A157" s="164"/>
      <c r="B157" s="164"/>
      <c r="C157" s="164"/>
      <c r="D157" s="164"/>
      <c r="E157" s="164"/>
      <c r="F157" s="164"/>
      <c r="G157" s="164"/>
      <c r="H157" s="164"/>
      <c r="I157" s="164"/>
      <c r="J157" s="164"/>
      <c r="K157" s="164"/>
      <c r="L157" s="164"/>
      <c r="M157" s="164"/>
    </row>
    <row r="158" spans="1:13">
      <c r="A158" s="164"/>
      <c r="B158" s="164"/>
      <c r="C158" s="164"/>
      <c r="D158" s="164"/>
      <c r="E158" s="164"/>
      <c r="F158" s="164"/>
      <c r="G158" s="164"/>
      <c r="H158" s="164"/>
      <c r="I158" s="164"/>
      <c r="J158" s="164"/>
      <c r="K158" s="164"/>
      <c r="L158" s="164"/>
      <c r="M158" s="164"/>
    </row>
    <row r="159" spans="1:13">
      <c r="A159" s="164"/>
      <c r="B159" s="164"/>
      <c r="C159" s="164"/>
      <c r="D159" s="164"/>
      <c r="E159" s="164"/>
      <c r="F159" s="164"/>
      <c r="G159" s="164"/>
      <c r="H159" s="164"/>
      <c r="I159" s="164"/>
      <c r="J159" s="164"/>
      <c r="K159" s="164"/>
      <c r="L159" s="164"/>
      <c r="M159" s="164"/>
    </row>
    <row r="160" spans="1:13">
      <c r="A160" s="164"/>
      <c r="B160" s="164"/>
      <c r="C160" s="164"/>
      <c r="D160" s="164"/>
      <c r="E160" s="164"/>
      <c r="F160" s="164"/>
      <c r="G160" s="164"/>
      <c r="H160" s="164"/>
      <c r="I160" s="164"/>
      <c r="J160" s="164"/>
      <c r="K160" s="164"/>
      <c r="L160" s="164"/>
      <c r="M160" s="164"/>
    </row>
    <row r="161" spans="1:13">
      <c r="A161" s="164"/>
      <c r="B161" s="164"/>
      <c r="C161" s="164"/>
      <c r="D161" s="164"/>
      <c r="E161" s="164"/>
      <c r="F161" s="164"/>
      <c r="G161" s="164"/>
      <c r="H161" s="164"/>
      <c r="I161" s="164"/>
      <c r="J161" s="164"/>
      <c r="K161" s="164"/>
      <c r="L161" s="164"/>
      <c r="M161" s="164"/>
    </row>
    <row r="162" spans="1:13">
      <c r="A162" s="164"/>
      <c r="B162" s="164"/>
      <c r="C162" s="164"/>
      <c r="D162" s="164"/>
      <c r="E162" s="164"/>
      <c r="F162" s="164"/>
      <c r="G162" s="164"/>
      <c r="H162" s="164"/>
      <c r="I162" s="164"/>
      <c r="J162" s="164"/>
      <c r="K162" s="164"/>
      <c r="L162" s="164"/>
      <c r="M162" s="164"/>
    </row>
  </sheetData>
  <customSheetViews>
    <customSheetView guid="{0995CD4B-3C75-457A-AB77-49903FF8A611}">
      <selection activeCell="A2" sqref="A2"/>
      <pageMargins left="0.7" right="0.7" top="0.78740157499999996" bottom="0.78740157499999996" header="0.3" footer="0.3"/>
      <pageSetup paperSize="9" orientation="portrait" r:id="rId1"/>
    </customSheetView>
  </customSheetViews>
  <mergeCells count="45">
    <mergeCell ref="A27:F27"/>
    <mergeCell ref="A29:F29"/>
    <mergeCell ref="A30:F30"/>
    <mergeCell ref="A1:F1"/>
    <mergeCell ref="A4:F4"/>
    <mergeCell ref="A5:A7"/>
    <mergeCell ref="B5:B6"/>
    <mergeCell ref="C5:F5"/>
    <mergeCell ref="C6:D6"/>
    <mergeCell ref="E6:F6"/>
    <mergeCell ref="B7:C7"/>
    <mergeCell ref="A28:F28"/>
    <mergeCell ref="A86:F86"/>
    <mergeCell ref="A115:F115"/>
    <mergeCell ref="A116:F116"/>
    <mergeCell ref="A117:F117"/>
    <mergeCell ref="A87:F87"/>
    <mergeCell ref="A88:F88"/>
    <mergeCell ref="A90:F90"/>
    <mergeCell ref="A92:F92"/>
    <mergeCell ref="A93:A95"/>
    <mergeCell ref="B93:B94"/>
    <mergeCell ref="C93:F93"/>
    <mergeCell ref="C94:D94"/>
    <mergeCell ref="E94:F94"/>
    <mergeCell ref="B95:C95"/>
    <mergeCell ref="A58:F58"/>
    <mergeCell ref="A59:F59"/>
    <mergeCell ref="A61:F61"/>
    <mergeCell ref="A63:F63"/>
    <mergeCell ref="A64:A66"/>
    <mergeCell ref="B64:B65"/>
    <mergeCell ref="C64:F64"/>
    <mergeCell ref="C65:D65"/>
    <mergeCell ref="E65:F65"/>
    <mergeCell ref="B66:C66"/>
    <mergeCell ref="A57:F57"/>
    <mergeCell ref="A32:F32"/>
    <mergeCell ref="A34:F34"/>
    <mergeCell ref="A35:A37"/>
    <mergeCell ref="B35:B36"/>
    <mergeCell ref="C35:F35"/>
    <mergeCell ref="C36:D36"/>
    <mergeCell ref="E36:F36"/>
    <mergeCell ref="B37:C37"/>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80" zoomScaleNormal="80" workbookViewId="0">
      <selection activeCell="A2" sqref="A2"/>
    </sheetView>
  </sheetViews>
  <sheetFormatPr baseColWidth="10" defaultRowHeight="14"/>
  <cols>
    <col min="1" max="1" width="62.5" customWidth="1"/>
  </cols>
  <sheetData>
    <row r="1" spans="1:13" ht="23.5">
      <c r="A1" s="958">
        <v>2021</v>
      </c>
      <c r="B1" s="958"/>
      <c r="C1" s="958"/>
      <c r="D1" s="160"/>
      <c r="E1" s="160"/>
      <c r="F1" s="160"/>
      <c r="G1" s="160"/>
      <c r="H1" s="160"/>
      <c r="I1" s="160"/>
      <c r="J1" s="160"/>
      <c r="K1" s="160"/>
      <c r="L1" s="160"/>
      <c r="M1" s="160"/>
    </row>
    <row r="2" spans="1:13" s="714" customFormat="1" ht="14.5" customHeight="1">
      <c r="A2" s="779" t="s">
        <v>109</v>
      </c>
      <c r="B2" s="713"/>
      <c r="C2" s="713"/>
    </row>
    <row r="3" spans="1:13" s="714" customFormat="1" ht="14.5" customHeight="1">
      <c r="A3" s="165"/>
      <c r="B3" s="713"/>
      <c r="C3" s="713"/>
    </row>
    <row r="4" spans="1:13" ht="49.5" customHeight="1">
      <c r="A4" s="960" t="s">
        <v>290</v>
      </c>
      <c r="B4" s="960"/>
      <c r="C4" s="960"/>
      <c r="D4" s="775"/>
      <c r="E4" s="775"/>
      <c r="F4" s="775"/>
      <c r="G4" s="775"/>
      <c r="H4" s="160"/>
      <c r="I4" s="160"/>
      <c r="J4" s="160"/>
      <c r="K4" s="160"/>
      <c r="L4" s="160"/>
      <c r="M4" s="160"/>
    </row>
    <row r="5" spans="1:13" ht="15" thickBot="1">
      <c r="A5" s="158"/>
      <c r="B5" s="159" t="s">
        <v>1</v>
      </c>
      <c r="C5" s="146" t="s">
        <v>110</v>
      </c>
      <c r="D5" s="138"/>
      <c r="E5" s="138"/>
      <c r="F5" s="138"/>
      <c r="G5" s="138"/>
      <c r="H5" s="160"/>
      <c r="I5" s="160"/>
      <c r="J5" s="160"/>
      <c r="K5" s="160"/>
      <c r="L5" s="160"/>
      <c r="M5" s="160"/>
    </row>
    <row r="6" spans="1:13" ht="14.5">
      <c r="A6" s="151" t="s">
        <v>111</v>
      </c>
      <c r="B6" s="150">
        <v>79</v>
      </c>
      <c r="C6" s="147">
        <v>0.57999999999999996</v>
      </c>
      <c r="D6" s="138"/>
      <c r="E6" s="138"/>
      <c r="F6" s="138"/>
      <c r="G6" s="138"/>
      <c r="H6" s="160"/>
      <c r="I6" s="160"/>
      <c r="J6" s="160"/>
      <c r="K6" s="160"/>
      <c r="L6" s="160"/>
      <c r="M6" s="160"/>
    </row>
    <row r="7" spans="1:13" ht="14.5">
      <c r="A7" s="152" t="s">
        <v>112</v>
      </c>
      <c r="B7" s="699">
        <v>70</v>
      </c>
      <c r="C7" s="699">
        <v>2.57</v>
      </c>
      <c r="D7" s="138"/>
      <c r="E7" s="138"/>
      <c r="F7" s="138"/>
      <c r="G7" s="138"/>
      <c r="H7" s="160"/>
      <c r="I7" s="160"/>
      <c r="J7" s="160"/>
      <c r="K7" s="160"/>
      <c r="L7" s="160"/>
      <c r="M7" s="160"/>
    </row>
    <row r="8" spans="1:13" ht="15" customHeight="1">
      <c r="A8" s="153" t="s">
        <v>113</v>
      </c>
      <c r="B8" s="148">
        <v>80</v>
      </c>
      <c r="C8" s="148">
        <v>0.61</v>
      </c>
      <c r="D8" s="138"/>
      <c r="E8" s="138" t="s">
        <v>114</v>
      </c>
      <c r="F8" s="138" t="s">
        <v>115</v>
      </c>
      <c r="G8" s="138" t="s">
        <v>114</v>
      </c>
      <c r="H8" s="160"/>
      <c r="I8" s="160"/>
      <c r="J8" s="160"/>
      <c r="K8" s="160"/>
      <c r="L8" s="160"/>
      <c r="M8" s="160"/>
    </row>
    <row r="9" spans="1:13" ht="14.5">
      <c r="A9" s="152" t="s">
        <v>116</v>
      </c>
      <c r="B9" s="699">
        <v>79</v>
      </c>
      <c r="C9" s="699">
        <v>0</v>
      </c>
      <c r="D9" s="138"/>
      <c r="E9" s="138"/>
      <c r="F9" s="138"/>
      <c r="G9" s="138"/>
      <c r="H9" s="160"/>
      <c r="I9" s="160"/>
      <c r="J9" s="160"/>
      <c r="K9" s="160"/>
      <c r="L9" s="160"/>
      <c r="M9" s="160"/>
    </row>
    <row r="10" spans="1:13" ht="14.5">
      <c r="A10" s="154" t="s">
        <v>117</v>
      </c>
      <c r="B10" s="149">
        <v>73</v>
      </c>
      <c r="C10" s="149">
        <v>2.5099999999999998</v>
      </c>
      <c r="D10" s="138"/>
      <c r="E10" s="138"/>
      <c r="F10" s="138"/>
      <c r="G10" s="138"/>
      <c r="H10" s="160"/>
      <c r="I10" s="160"/>
      <c r="J10" s="160"/>
      <c r="K10" s="160"/>
      <c r="L10" s="160"/>
      <c r="M10" s="160"/>
    </row>
    <row r="11" spans="1:13" ht="15" customHeight="1">
      <c r="A11" s="152" t="s">
        <v>118</v>
      </c>
      <c r="B11" s="699">
        <v>77</v>
      </c>
      <c r="C11" s="699">
        <v>2.13</v>
      </c>
      <c r="D11" s="138"/>
      <c r="E11" s="138"/>
      <c r="F11" s="138" t="s">
        <v>114</v>
      </c>
      <c r="G11" s="138" t="s">
        <v>115</v>
      </c>
      <c r="H11" s="160"/>
      <c r="I11" s="160"/>
      <c r="J11" s="160"/>
      <c r="K11" s="160"/>
      <c r="L11" s="160"/>
      <c r="M11" s="160"/>
    </row>
    <row r="12" spans="1:13" ht="14.5">
      <c r="A12" s="153" t="s">
        <v>119</v>
      </c>
      <c r="B12" s="148">
        <v>77</v>
      </c>
      <c r="C12" s="148">
        <v>1.46</v>
      </c>
      <c r="D12" s="138"/>
      <c r="E12" s="138"/>
      <c r="F12" s="138"/>
      <c r="G12" s="138"/>
      <c r="H12" s="160"/>
      <c r="I12" s="160"/>
      <c r="J12" s="160"/>
      <c r="K12" s="160"/>
      <c r="L12" s="160"/>
      <c r="M12" s="160"/>
    </row>
    <row r="13" spans="1:13" ht="14.5">
      <c r="A13" s="152" t="s">
        <v>120</v>
      </c>
      <c r="B13" s="699">
        <v>73</v>
      </c>
      <c r="C13" s="699">
        <v>1.46</v>
      </c>
      <c r="D13" s="138"/>
      <c r="E13" s="138"/>
      <c r="F13" s="138"/>
      <c r="G13" s="138"/>
      <c r="H13" s="160"/>
      <c r="I13" s="160"/>
      <c r="J13" s="160"/>
      <c r="K13" s="160"/>
      <c r="L13" s="160"/>
      <c r="M13" s="160"/>
    </row>
    <row r="14" spans="1:13" ht="15" customHeight="1">
      <c r="A14" s="154" t="s">
        <v>121</v>
      </c>
      <c r="B14" s="149">
        <v>82</v>
      </c>
      <c r="C14" s="149">
        <v>0.73</v>
      </c>
      <c r="D14" s="138"/>
      <c r="E14" s="138"/>
      <c r="F14" s="138" t="s">
        <v>114</v>
      </c>
      <c r="G14" s="138" t="s">
        <v>115</v>
      </c>
      <c r="H14" s="160"/>
      <c r="I14" s="160"/>
      <c r="J14" s="160"/>
      <c r="K14" s="160"/>
      <c r="L14" s="160"/>
      <c r="M14" s="160"/>
    </row>
    <row r="15" spans="1:13" ht="14.5">
      <c r="A15" s="152" t="s">
        <v>122</v>
      </c>
      <c r="B15" s="699">
        <v>67</v>
      </c>
      <c r="C15" s="699">
        <v>1.31</v>
      </c>
      <c r="D15" s="138"/>
      <c r="E15" s="138"/>
      <c r="F15" s="138"/>
      <c r="G15" s="138"/>
      <c r="H15" s="160"/>
      <c r="I15" s="160"/>
      <c r="J15" s="160"/>
      <c r="K15" s="160"/>
      <c r="L15" s="160"/>
      <c r="M15" s="160"/>
    </row>
    <row r="16" spans="1:13" ht="14.5">
      <c r="A16" s="154" t="s">
        <v>123</v>
      </c>
      <c r="B16" s="149">
        <v>83</v>
      </c>
      <c r="C16" s="149">
        <v>0.63</v>
      </c>
      <c r="D16" s="138"/>
      <c r="E16" s="138"/>
      <c r="F16" s="138"/>
      <c r="G16" s="138" t="s">
        <v>124</v>
      </c>
      <c r="H16" s="160"/>
      <c r="I16" s="160"/>
      <c r="J16" s="160"/>
      <c r="K16" s="160"/>
      <c r="L16" s="160"/>
      <c r="M16" s="160"/>
    </row>
    <row r="17" spans="1:13" ht="14.5">
      <c r="A17" s="152" t="s">
        <v>125</v>
      </c>
      <c r="B17" s="699">
        <v>76</v>
      </c>
      <c r="C17" s="699">
        <v>0.83</v>
      </c>
      <c r="D17" s="138"/>
      <c r="E17" s="138"/>
      <c r="F17" s="138"/>
      <c r="G17" s="138"/>
      <c r="H17" s="160"/>
      <c r="I17" s="160"/>
      <c r="J17" s="160"/>
      <c r="K17" s="160"/>
      <c r="L17" s="160"/>
      <c r="M17" s="160"/>
    </row>
    <row r="18" spans="1:13" ht="14.5">
      <c r="A18" s="153" t="s">
        <v>126</v>
      </c>
      <c r="B18" s="148">
        <v>81</v>
      </c>
      <c r="C18" s="148">
        <v>0.82</v>
      </c>
      <c r="D18" s="138"/>
      <c r="E18" s="138"/>
      <c r="F18" s="138"/>
      <c r="G18" s="138"/>
      <c r="H18" s="160"/>
      <c r="I18" s="160"/>
      <c r="J18" s="160"/>
      <c r="K18" s="160"/>
      <c r="L18" s="160"/>
      <c r="M18" s="160"/>
    </row>
    <row r="19" spans="1:13" ht="14.5">
      <c r="A19" s="152" t="s">
        <v>127</v>
      </c>
      <c r="B19" s="700">
        <v>83</v>
      </c>
      <c r="C19" s="699">
        <v>0.7</v>
      </c>
      <c r="D19" s="138"/>
      <c r="E19" s="138"/>
      <c r="F19" s="138"/>
      <c r="G19" s="138"/>
      <c r="H19" s="160"/>
      <c r="I19" s="160"/>
      <c r="J19" s="160"/>
      <c r="K19" s="160"/>
      <c r="L19" s="160"/>
      <c r="M19" s="160"/>
    </row>
    <row r="20" spans="1:13" ht="15" customHeight="1">
      <c r="A20" s="153" t="s">
        <v>128</v>
      </c>
      <c r="B20" s="148">
        <v>82</v>
      </c>
      <c r="C20" s="148">
        <v>0.77</v>
      </c>
      <c r="D20" s="138"/>
      <c r="E20" s="138"/>
      <c r="F20" s="138" t="s">
        <v>114</v>
      </c>
      <c r="G20" s="138" t="s">
        <v>115</v>
      </c>
      <c r="H20" s="160"/>
      <c r="I20" s="160"/>
      <c r="J20" s="160"/>
      <c r="K20" s="160"/>
      <c r="L20" s="160"/>
      <c r="M20" s="160"/>
    </row>
    <row r="21" spans="1:13" ht="14.5">
      <c r="A21" s="152" t="s">
        <v>129</v>
      </c>
      <c r="B21" s="699">
        <v>82</v>
      </c>
      <c r="C21" s="699">
        <v>0.71</v>
      </c>
      <c r="D21" s="138"/>
      <c r="E21" s="138"/>
      <c r="F21" s="138"/>
      <c r="G21" s="138"/>
      <c r="H21" s="160"/>
      <c r="I21" s="160"/>
      <c r="J21" s="160"/>
      <c r="K21" s="160"/>
      <c r="L21" s="160"/>
      <c r="M21" s="160"/>
    </row>
    <row r="22" spans="1:13" ht="14.5">
      <c r="A22" s="153" t="s">
        <v>130</v>
      </c>
      <c r="B22" s="148">
        <v>84</v>
      </c>
      <c r="C22" s="148">
        <v>1.08</v>
      </c>
      <c r="D22" s="138"/>
      <c r="E22" s="138"/>
      <c r="F22" s="138"/>
      <c r="G22" s="138"/>
      <c r="H22" s="160"/>
      <c r="I22" s="160"/>
      <c r="J22" s="160"/>
      <c r="K22" s="160"/>
      <c r="L22" s="160"/>
      <c r="M22" s="160"/>
    </row>
    <row r="23" spans="1:13" ht="14.5">
      <c r="A23" s="152" t="s">
        <v>131</v>
      </c>
      <c r="B23" s="699">
        <v>81</v>
      </c>
      <c r="C23" s="699">
        <v>0.65</v>
      </c>
      <c r="D23" s="138"/>
      <c r="E23" s="138"/>
      <c r="F23" s="138"/>
      <c r="G23" s="138" t="s">
        <v>114</v>
      </c>
      <c r="H23" s="160"/>
      <c r="I23" s="160"/>
      <c r="J23" s="160"/>
      <c r="K23" s="160"/>
      <c r="L23" s="160"/>
      <c r="M23" s="160"/>
    </row>
    <row r="24" spans="1:13" ht="14.5">
      <c r="A24" s="153" t="s">
        <v>132</v>
      </c>
      <c r="B24" s="148">
        <v>82</v>
      </c>
      <c r="C24" s="148">
        <v>0.7</v>
      </c>
      <c r="D24" s="138"/>
      <c r="E24" s="138"/>
      <c r="F24" s="138"/>
      <c r="G24" s="138"/>
      <c r="H24" s="160"/>
      <c r="I24" s="160"/>
      <c r="J24" s="160"/>
      <c r="K24" s="160"/>
      <c r="L24" s="160"/>
      <c r="M24" s="160"/>
    </row>
    <row r="25" spans="1:13" ht="14.5">
      <c r="A25" s="152" t="s">
        <v>351</v>
      </c>
      <c r="B25" s="699">
        <v>83</v>
      </c>
      <c r="C25" s="699">
        <v>0.71</v>
      </c>
      <c r="D25" s="138"/>
      <c r="E25" s="138"/>
      <c r="F25" s="138"/>
      <c r="G25" s="138"/>
      <c r="H25" s="160"/>
      <c r="I25" s="160"/>
      <c r="J25" s="160"/>
      <c r="K25" s="160"/>
      <c r="L25" s="160"/>
      <c r="M25" s="160"/>
    </row>
    <row r="26" spans="1:13" ht="14.5">
      <c r="A26" s="153" t="s">
        <v>133</v>
      </c>
      <c r="B26" s="148">
        <v>83</v>
      </c>
      <c r="C26" s="148">
        <v>0.81</v>
      </c>
      <c r="D26" s="138"/>
      <c r="E26" s="138"/>
      <c r="F26" s="138"/>
      <c r="G26" s="138"/>
      <c r="H26" s="160"/>
      <c r="I26" s="160"/>
      <c r="J26" s="160"/>
      <c r="K26" s="160"/>
      <c r="L26" s="160"/>
      <c r="M26" s="160"/>
    </row>
    <row r="27" spans="1:13" ht="14.5">
      <c r="A27" s="701" t="s">
        <v>134</v>
      </c>
      <c r="B27" s="699">
        <v>83</v>
      </c>
      <c r="C27" s="699">
        <v>0.87</v>
      </c>
      <c r="D27" s="138"/>
      <c r="E27" s="138"/>
      <c r="F27" s="138"/>
      <c r="G27" s="138"/>
      <c r="H27" s="160"/>
      <c r="I27" s="160"/>
      <c r="J27" s="160"/>
      <c r="K27" s="160"/>
      <c r="L27" s="160"/>
      <c r="M27" s="160"/>
    </row>
    <row r="28" spans="1:13" ht="14.5">
      <c r="A28" s="153" t="s">
        <v>135</v>
      </c>
      <c r="B28" s="148">
        <v>82</v>
      </c>
      <c r="C28" s="148">
        <v>0.71</v>
      </c>
      <c r="D28" s="138"/>
      <c r="E28" s="138"/>
      <c r="F28" s="138"/>
      <c r="G28" s="138"/>
      <c r="H28" s="160"/>
      <c r="I28" s="160"/>
      <c r="J28" s="160"/>
      <c r="K28" s="160"/>
      <c r="L28" s="160"/>
      <c r="M28" s="160"/>
    </row>
    <row r="29" spans="1:13" ht="14.5">
      <c r="A29" s="701" t="s">
        <v>136</v>
      </c>
      <c r="B29" s="702">
        <v>66</v>
      </c>
      <c r="C29" s="702">
        <v>1.26</v>
      </c>
      <c r="D29" s="138"/>
      <c r="E29" s="138"/>
      <c r="F29" s="138"/>
      <c r="G29" s="138"/>
      <c r="H29" s="160"/>
      <c r="I29" s="160"/>
      <c r="J29" s="160"/>
      <c r="K29" s="160"/>
      <c r="L29" s="160"/>
      <c r="M29" s="160"/>
    </row>
    <row r="30" spans="1:13" ht="14.5">
      <c r="A30" s="154" t="s">
        <v>137</v>
      </c>
      <c r="B30" s="149">
        <v>45</v>
      </c>
      <c r="C30" s="149">
        <v>1.97</v>
      </c>
      <c r="D30" s="138"/>
      <c r="E30" s="138"/>
      <c r="F30" s="138"/>
      <c r="G30" s="138"/>
      <c r="H30" s="160"/>
      <c r="I30" s="160"/>
      <c r="J30" s="160"/>
      <c r="K30" s="160"/>
      <c r="L30" s="160"/>
      <c r="M30" s="160"/>
    </row>
    <row r="31" spans="1:13" ht="28.9" customHeight="1">
      <c r="A31" s="961" t="s">
        <v>138</v>
      </c>
      <c r="B31" s="961"/>
      <c r="C31" s="961"/>
      <c r="D31" s="139"/>
      <c r="E31" s="139"/>
      <c r="F31" s="139"/>
      <c r="G31" s="139"/>
      <c r="H31" s="160"/>
      <c r="I31" s="160"/>
      <c r="J31" s="160"/>
      <c r="K31" s="160"/>
      <c r="L31" s="160"/>
      <c r="M31" s="160"/>
    </row>
    <row r="32" spans="1:13" ht="27.75" customHeight="1">
      <c r="A32" s="962" t="s">
        <v>139</v>
      </c>
      <c r="B32" s="962"/>
      <c r="C32" s="962"/>
      <c r="D32" s="140"/>
      <c r="E32" s="140"/>
      <c r="F32" s="140"/>
      <c r="G32" s="140"/>
      <c r="H32" s="160"/>
      <c r="I32" s="160"/>
      <c r="J32" s="160"/>
      <c r="K32" s="160"/>
      <c r="L32" s="160"/>
      <c r="M32" s="160"/>
    </row>
    <row r="33" spans="1:13" ht="27.75" customHeight="1">
      <c r="A33" s="803" t="s">
        <v>311</v>
      </c>
      <c r="B33" s="803"/>
      <c r="C33" s="803"/>
      <c r="D33" s="141"/>
      <c r="E33" s="141"/>
      <c r="F33" s="141"/>
      <c r="G33" s="141"/>
      <c r="H33" s="160"/>
      <c r="I33" s="160"/>
      <c r="J33" s="160"/>
      <c r="K33" s="160"/>
      <c r="L33" s="160"/>
      <c r="M33" s="160"/>
    </row>
    <row r="34" spans="1:13" ht="14.5">
      <c r="A34" s="142"/>
      <c r="B34" s="143"/>
      <c r="C34" s="143"/>
      <c r="D34" s="144"/>
      <c r="E34" s="144"/>
      <c r="F34" s="144"/>
      <c r="G34" s="144"/>
      <c r="H34" s="160"/>
      <c r="I34" s="160"/>
      <c r="J34" s="160"/>
      <c r="K34" s="160"/>
      <c r="L34" s="160"/>
      <c r="M34" s="160"/>
    </row>
    <row r="35" spans="1:13" ht="14.5">
      <c r="A35" s="142"/>
      <c r="B35" s="145"/>
      <c r="C35" s="145"/>
      <c r="D35" s="144"/>
      <c r="E35" s="144"/>
      <c r="F35" s="144"/>
      <c r="G35" s="144"/>
      <c r="H35" s="160"/>
      <c r="I35" s="160"/>
      <c r="J35" s="160"/>
      <c r="K35" s="160"/>
      <c r="L35" s="160"/>
      <c r="M35" s="160"/>
    </row>
    <row r="36" spans="1:13" ht="29.25" customHeight="1">
      <c r="A36" s="959" t="s">
        <v>289</v>
      </c>
      <c r="B36" s="959"/>
      <c r="C36" s="959"/>
      <c r="D36" s="144"/>
      <c r="E36" s="144"/>
      <c r="F36" s="144"/>
      <c r="G36" s="144"/>
      <c r="H36" s="160"/>
      <c r="I36" s="160"/>
      <c r="J36" s="160"/>
      <c r="K36" s="160"/>
      <c r="L36" s="160"/>
      <c r="M36" s="160"/>
    </row>
    <row r="37" spans="1:13" ht="15" thickBot="1">
      <c r="A37" s="158"/>
      <c r="B37" s="159" t="s">
        <v>140</v>
      </c>
      <c r="C37" s="146" t="s">
        <v>110</v>
      </c>
      <c r="D37" s="144"/>
      <c r="E37" s="144"/>
      <c r="F37" s="144"/>
      <c r="G37" s="144"/>
      <c r="H37" s="160"/>
      <c r="I37" s="160"/>
      <c r="J37" s="160"/>
      <c r="K37" s="160"/>
      <c r="L37" s="160"/>
      <c r="M37" s="160"/>
    </row>
    <row r="38" spans="1:13" ht="14.5">
      <c r="A38" s="155" t="s">
        <v>141</v>
      </c>
      <c r="B38" s="161" t="s">
        <v>142</v>
      </c>
      <c r="C38" s="161" t="s">
        <v>143</v>
      </c>
      <c r="D38" s="144"/>
      <c r="E38" s="144"/>
      <c r="F38" s="144"/>
      <c r="G38" s="144"/>
      <c r="H38" s="160"/>
      <c r="I38" s="160"/>
      <c r="J38" s="160"/>
      <c r="K38" s="160"/>
      <c r="L38" s="160"/>
      <c r="M38" s="160"/>
    </row>
    <row r="39" spans="1:13" ht="14.5">
      <c r="A39" s="155" t="s">
        <v>144</v>
      </c>
      <c r="B39" s="162"/>
      <c r="C39" s="163"/>
      <c r="D39" s="144"/>
      <c r="E39" s="144"/>
      <c r="F39" s="144"/>
      <c r="G39" s="144"/>
      <c r="H39" s="160"/>
      <c r="I39" s="160"/>
      <c r="J39" s="160"/>
      <c r="K39" s="160"/>
      <c r="L39" s="160"/>
      <c r="M39" s="160"/>
    </row>
    <row r="40" spans="1:13" ht="14.5">
      <c r="A40" s="155" t="s">
        <v>146</v>
      </c>
      <c r="B40" s="163" t="s">
        <v>147</v>
      </c>
      <c r="C40" s="163" t="s">
        <v>143</v>
      </c>
      <c r="D40" s="144"/>
      <c r="E40" s="144"/>
      <c r="F40" s="144"/>
      <c r="G40" s="144"/>
      <c r="H40" s="160"/>
      <c r="I40" s="160"/>
      <c r="J40" s="160"/>
      <c r="K40" s="160"/>
      <c r="L40" s="160"/>
      <c r="M40" s="160"/>
    </row>
    <row r="41" spans="1:13" ht="14.5">
      <c r="A41" s="155" t="s">
        <v>148</v>
      </c>
      <c r="B41" s="163" t="s">
        <v>149</v>
      </c>
      <c r="C41" s="163" t="s">
        <v>150</v>
      </c>
      <c r="D41" s="144"/>
      <c r="E41" s="144"/>
      <c r="F41" s="144"/>
      <c r="G41" s="144"/>
      <c r="H41" s="160"/>
      <c r="I41" s="160"/>
      <c r="J41" s="160"/>
      <c r="K41" s="160"/>
      <c r="L41" s="160"/>
      <c r="M41" s="160"/>
    </row>
    <row r="42" spans="1:13" ht="14.5">
      <c r="A42" s="155" t="s">
        <v>151</v>
      </c>
      <c r="B42" s="162"/>
      <c r="C42" s="163"/>
      <c r="D42" s="144"/>
      <c r="E42" s="144"/>
      <c r="F42" s="144"/>
      <c r="G42" s="144"/>
      <c r="H42" s="160"/>
      <c r="I42" s="160"/>
      <c r="J42" s="160"/>
      <c r="K42" s="160"/>
      <c r="L42" s="160"/>
      <c r="M42" s="160"/>
    </row>
    <row r="43" spans="1:13" ht="14.5">
      <c r="A43" s="155" t="s">
        <v>152</v>
      </c>
      <c r="B43" s="163" t="s">
        <v>153</v>
      </c>
      <c r="C43" s="163" t="s">
        <v>143</v>
      </c>
      <c r="D43" s="144"/>
      <c r="E43" s="144"/>
      <c r="F43" s="144"/>
      <c r="G43" s="144"/>
      <c r="H43" s="160"/>
      <c r="I43" s="160"/>
      <c r="J43" s="160"/>
      <c r="K43" s="160"/>
      <c r="L43" s="160"/>
      <c r="M43" s="160"/>
    </row>
    <row r="44" spans="1:13" ht="14.5">
      <c r="A44" s="155" t="s">
        <v>154</v>
      </c>
      <c r="B44" s="163" t="s">
        <v>155</v>
      </c>
      <c r="C44" s="163" t="s">
        <v>143</v>
      </c>
      <c r="D44" s="144"/>
      <c r="E44" s="144"/>
      <c r="F44" s="144"/>
      <c r="G44" s="144"/>
      <c r="H44" s="160"/>
      <c r="I44" s="160"/>
      <c r="J44" s="160"/>
      <c r="K44" s="160"/>
      <c r="L44" s="160"/>
      <c r="M44" s="160"/>
    </row>
    <row r="45" spans="1:13" ht="14.5">
      <c r="A45" s="155" t="s">
        <v>156</v>
      </c>
      <c r="B45" s="163" t="s">
        <v>153</v>
      </c>
      <c r="C45" s="163" t="s">
        <v>143</v>
      </c>
      <c r="D45" s="144"/>
      <c r="E45" s="144"/>
      <c r="F45" s="144"/>
      <c r="G45" s="144"/>
      <c r="H45" s="160"/>
      <c r="I45" s="160"/>
      <c r="J45" s="160"/>
      <c r="K45" s="160"/>
      <c r="L45" s="160"/>
      <c r="M45" s="160"/>
    </row>
    <row r="46" spans="1:13" ht="14.5">
      <c r="A46" s="155" t="s">
        <v>157</v>
      </c>
      <c r="B46" s="162"/>
      <c r="C46" s="163"/>
      <c r="D46" s="144"/>
      <c r="E46" s="144"/>
      <c r="F46" s="144"/>
      <c r="G46" s="144"/>
      <c r="H46" s="160"/>
      <c r="I46" s="160"/>
      <c r="J46" s="160"/>
      <c r="K46" s="160"/>
      <c r="L46" s="160"/>
      <c r="M46" s="160"/>
    </row>
    <row r="47" spans="1:13" ht="14.5">
      <c r="A47" s="155" t="s">
        <v>158</v>
      </c>
      <c r="B47" s="163" t="s">
        <v>159</v>
      </c>
      <c r="C47" s="163" t="s">
        <v>160</v>
      </c>
      <c r="D47" s="144"/>
      <c r="E47" s="144"/>
      <c r="F47" s="144"/>
      <c r="G47" s="144"/>
      <c r="H47" s="160"/>
      <c r="I47" s="160"/>
      <c r="J47" s="160"/>
      <c r="K47" s="160"/>
      <c r="L47" s="160"/>
      <c r="M47" s="160"/>
    </row>
    <row r="48" spans="1:13" ht="14.5">
      <c r="A48" s="155" t="s">
        <v>161</v>
      </c>
      <c r="B48" s="162"/>
      <c r="C48" s="163"/>
      <c r="D48" s="144"/>
      <c r="E48" s="144"/>
      <c r="F48" s="144"/>
      <c r="G48" s="144"/>
      <c r="H48" s="160"/>
      <c r="I48" s="160"/>
      <c r="J48" s="160"/>
      <c r="K48" s="160"/>
      <c r="L48" s="160"/>
      <c r="M48" s="160"/>
    </row>
    <row r="49" spans="1:13" ht="14.5">
      <c r="A49" s="155" t="s">
        <v>162</v>
      </c>
      <c r="B49" s="163" t="s">
        <v>163</v>
      </c>
      <c r="C49" s="163" t="s">
        <v>160</v>
      </c>
      <c r="D49" s="144"/>
      <c r="E49" s="144"/>
      <c r="F49" s="144"/>
      <c r="G49" s="144"/>
      <c r="H49" s="160"/>
      <c r="I49" s="160"/>
      <c r="J49" s="160"/>
      <c r="K49" s="160"/>
      <c r="L49" s="160"/>
      <c r="M49" s="160"/>
    </row>
    <row r="50" spans="1:13" ht="14.5">
      <c r="A50" s="155" t="s">
        <v>164</v>
      </c>
      <c r="B50" s="162"/>
      <c r="C50" s="163"/>
      <c r="D50" s="144"/>
      <c r="E50" s="144"/>
      <c r="F50" s="144"/>
      <c r="G50" s="144"/>
      <c r="H50" s="160"/>
      <c r="I50" s="160"/>
      <c r="J50" s="160"/>
      <c r="K50" s="160"/>
      <c r="L50" s="160"/>
      <c r="M50" s="160"/>
    </row>
    <row r="51" spans="1:13" ht="14.5">
      <c r="A51" s="155" t="s">
        <v>165</v>
      </c>
      <c r="B51" s="163" t="s">
        <v>166</v>
      </c>
      <c r="C51" s="163" t="s">
        <v>160</v>
      </c>
      <c r="D51" s="144"/>
      <c r="E51" s="144"/>
      <c r="F51" s="144"/>
      <c r="G51" s="144"/>
      <c r="H51" s="160"/>
      <c r="I51" s="160"/>
      <c r="J51" s="160"/>
      <c r="K51" s="160"/>
      <c r="L51" s="160"/>
      <c r="M51" s="160"/>
    </row>
    <row r="52" spans="1:13" ht="14.5">
      <c r="A52" s="155" t="s">
        <v>167</v>
      </c>
      <c r="B52" s="162"/>
      <c r="C52" s="163"/>
      <c r="D52" s="144"/>
      <c r="E52" s="144"/>
      <c r="F52" s="144"/>
      <c r="G52" s="144"/>
      <c r="H52" s="160"/>
      <c r="I52" s="160"/>
      <c r="J52" s="160"/>
      <c r="K52" s="160"/>
      <c r="L52" s="160"/>
      <c r="M52" s="160"/>
    </row>
    <row r="53" spans="1:13" ht="14.5">
      <c r="A53" s="155" t="s">
        <v>168</v>
      </c>
      <c r="B53" s="163" t="s">
        <v>169</v>
      </c>
      <c r="C53" s="163" t="s">
        <v>160</v>
      </c>
      <c r="D53" s="144"/>
      <c r="E53" s="144"/>
      <c r="F53" s="144"/>
      <c r="G53" s="144"/>
      <c r="H53" s="160"/>
      <c r="I53" s="160"/>
      <c r="J53" s="160"/>
      <c r="K53" s="160"/>
      <c r="L53" s="160"/>
      <c r="M53" s="160"/>
    </row>
    <row r="54" spans="1:13" ht="14.5">
      <c r="A54" s="155" t="s">
        <v>170</v>
      </c>
      <c r="B54" s="162"/>
      <c r="C54" s="163"/>
      <c r="D54" s="144"/>
      <c r="E54" s="144"/>
      <c r="F54" s="144"/>
      <c r="G54" s="144"/>
      <c r="H54" s="160"/>
      <c r="I54" s="160"/>
      <c r="J54" s="160"/>
      <c r="K54" s="160"/>
      <c r="L54" s="160"/>
      <c r="M54" s="160"/>
    </row>
    <row r="55" spans="1:13" ht="14.5">
      <c r="A55" s="155" t="s">
        <v>171</v>
      </c>
      <c r="B55" s="163" t="s">
        <v>169</v>
      </c>
      <c r="C55" s="163" t="s">
        <v>160</v>
      </c>
      <c r="D55" s="144"/>
      <c r="E55" s="144"/>
      <c r="F55" s="144"/>
      <c r="G55" s="144"/>
      <c r="H55" s="160"/>
      <c r="I55" s="160"/>
      <c r="J55" s="160"/>
      <c r="K55" s="160"/>
      <c r="L55" s="160"/>
      <c r="M55" s="160"/>
    </row>
    <row r="56" spans="1:13" ht="14.5">
      <c r="A56" s="155" t="s">
        <v>172</v>
      </c>
      <c r="B56" s="162"/>
      <c r="C56" s="163"/>
      <c r="D56" s="144"/>
      <c r="E56" s="144"/>
      <c r="F56" s="144"/>
      <c r="G56" s="144"/>
      <c r="H56" s="160"/>
      <c r="I56" s="160"/>
      <c r="J56" s="160"/>
      <c r="K56" s="160"/>
      <c r="L56" s="160"/>
      <c r="M56" s="160"/>
    </row>
    <row r="57" spans="1:13" ht="14.5">
      <c r="A57" s="155" t="s">
        <v>173</v>
      </c>
      <c r="B57" s="163" t="s">
        <v>169</v>
      </c>
      <c r="C57" s="163" t="s">
        <v>160</v>
      </c>
      <c r="D57" s="144"/>
      <c r="E57" s="144"/>
      <c r="F57" s="144"/>
      <c r="G57" s="144"/>
      <c r="H57" s="160"/>
      <c r="I57" s="160"/>
      <c r="J57" s="160"/>
      <c r="K57" s="160"/>
      <c r="L57" s="160"/>
      <c r="M57" s="160"/>
    </row>
    <row r="58" spans="1:13" ht="14.5">
      <c r="A58" s="155" t="s">
        <v>174</v>
      </c>
      <c r="B58" s="162"/>
      <c r="C58" s="163"/>
      <c r="D58" s="144"/>
      <c r="E58" s="144"/>
      <c r="F58" s="144"/>
      <c r="G58" s="144"/>
      <c r="H58" s="160"/>
      <c r="I58" s="160"/>
      <c r="J58" s="160"/>
      <c r="K58" s="160"/>
      <c r="L58" s="160"/>
      <c r="M58" s="160"/>
    </row>
    <row r="59" spans="1:13" ht="14.5">
      <c r="A59" s="155" t="s">
        <v>175</v>
      </c>
      <c r="B59" s="163" t="s">
        <v>169</v>
      </c>
      <c r="C59" s="163" t="s">
        <v>160</v>
      </c>
      <c r="D59" s="144"/>
      <c r="E59" s="144"/>
      <c r="F59" s="144"/>
      <c r="G59" s="144"/>
      <c r="H59" s="160"/>
      <c r="I59" s="160"/>
      <c r="J59" s="160"/>
      <c r="K59" s="160"/>
      <c r="L59" s="160"/>
      <c r="M59" s="160"/>
    </row>
    <row r="60" spans="1:13" ht="14.5">
      <c r="A60" s="155" t="s">
        <v>176</v>
      </c>
      <c r="B60" s="162"/>
      <c r="C60" s="163"/>
      <c r="D60" s="144"/>
      <c r="E60" s="144"/>
      <c r="F60" s="144"/>
      <c r="G60" s="144"/>
      <c r="H60" s="160"/>
      <c r="I60" s="160"/>
      <c r="J60" s="160"/>
      <c r="K60" s="160"/>
      <c r="L60" s="160"/>
      <c r="M60" s="160"/>
    </row>
    <row r="61" spans="1:13" ht="14.5">
      <c r="A61" s="155" t="s">
        <v>177</v>
      </c>
      <c r="B61" s="163" t="s">
        <v>178</v>
      </c>
      <c r="C61" s="163" t="s">
        <v>160</v>
      </c>
      <c r="D61" s="144"/>
      <c r="E61" s="144"/>
      <c r="F61" s="144"/>
      <c r="G61" s="144"/>
      <c r="H61" s="160"/>
      <c r="I61" s="160"/>
      <c r="J61" s="160"/>
      <c r="K61" s="160"/>
      <c r="L61" s="160"/>
      <c r="M61" s="160"/>
    </row>
    <row r="62" spans="1:13" ht="24.5">
      <c r="A62" s="156" t="s">
        <v>352</v>
      </c>
      <c r="B62" s="162"/>
      <c r="C62" s="163"/>
      <c r="D62" s="144"/>
      <c r="E62" s="144"/>
      <c r="F62" s="144"/>
      <c r="G62" s="144"/>
      <c r="H62" s="160"/>
      <c r="I62" s="160"/>
      <c r="J62" s="160"/>
      <c r="K62" s="160"/>
      <c r="L62" s="160"/>
      <c r="M62" s="160"/>
    </row>
    <row r="63" spans="1:13" ht="14.5">
      <c r="A63" s="156" t="s">
        <v>353</v>
      </c>
      <c r="B63" s="163" t="s">
        <v>166</v>
      </c>
      <c r="C63" s="163" t="s">
        <v>160</v>
      </c>
      <c r="D63" s="144"/>
      <c r="E63" s="144"/>
      <c r="F63" s="144"/>
      <c r="G63" s="144"/>
      <c r="H63" s="160"/>
      <c r="I63" s="160"/>
      <c r="J63" s="160"/>
      <c r="K63" s="160"/>
      <c r="L63" s="160"/>
      <c r="M63" s="160"/>
    </row>
    <row r="64" spans="1:13" ht="14.5">
      <c r="A64" s="155" t="s">
        <v>179</v>
      </c>
      <c r="B64" s="162"/>
      <c r="C64" s="163"/>
      <c r="D64" s="144"/>
      <c r="E64" s="144"/>
      <c r="F64" s="144"/>
      <c r="G64" s="144"/>
      <c r="H64" s="160"/>
      <c r="I64" s="160"/>
      <c r="J64" s="160"/>
      <c r="K64" s="160"/>
      <c r="L64" s="160"/>
      <c r="M64" s="160"/>
    </row>
    <row r="65" spans="1:13" ht="14.5">
      <c r="A65" s="155" t="s">
        <v>180</v>
      </c>
      <c r="B65" s="163" t="s">
        <v>181</v>
      </c>
      <c r="C65" s="163" t="s">
        <v>160</v>
      </c>
      <c r="D65" s="144"/>
      <c r="E65" s="144"/>
      <c r="F65" s="144"/>
      <c r="G65" s="144"/>
      <c r="H65" s="160"/>
      <c r="I65" s="160"/>
      <c r="J65" s="160"/>
      <c r="K65" s="160"/>
      <c r="L65" s="160"/>
      <c r="M65" s="160"/>
    </row>
    <row r="66" spans="1:13" ht="14.5">
      <c r="A66" s="155" t="s">
        <v>182</v>
      </c>
      <c r="B66" s="162"/>
      <c r="C66" s="163"/>
      <c r="D66" s="144"/>
      <c r="E66" s="144"/>
      <c r="F66" s="144"/>
      <c r="G66" s="144"/>
      <c r="H66" s="160"/>
      <c r="I66" s="160"/>
      <c r="J66" s="160"/>
      <c r="K66" s="160"/>
      <c r="L66" s="160"/>
      <c r="M66" s="160"/>
    </row>
    <row r="67" spans="1:13" ht="14.5">
      <c r="A67" s="155" t="s">
        <v>183</v>
      </c>
      <c r="B67" s="163" t="s">
        <v>184</v>
      </c>
      <c r="C67" s="163" t="s">
        <v>160</v>
      </c>
      <c r="D67" s="144"/>
      <c r="E67" s="144"/>
      <c r="F67" s="144"/>
      <c r="G67" s="144"/>
      <c r="H67" s="160"/>
      <c r="I67" s="160"/>
      <c r="J67" s="160"/>
      <c r="K67" s="160"/>
      <c r="L67" s="160"/>
      <c r="M67" s="160"/>
    </row>
    <row r="68" spans="1:13" ht="14.5">
      <c r="A68" s="155" t="s">
        <v>185</v>
      </c>
      <c r="B68" s="162"/>
      <c r="C68" s="163"/>
      <c r="D68" s="144"/>
      <c r="E68" s="144"/>
      <c r="F68" s="144"/>
      <c r="G68" s="144"/>
      <c r="H68" s="160"/>
      <c r="I68" s="160"/>
      <c r="J68" s="160"/>
      <c r="K68" s="160"/>
      <c r="L68" s="160"/>
      <c r="M68" s="160"/>
    </row>
    <row r="69" spans="1:13" ht="14.5">
      <c r="A69" s="155" t="s">
        <v>186</v>
      </c>
      <c r="B69" s="163" t="s">
        <v>181</v>
      </c>
      <c r="C69" s="163" t="s">
        <v>160</v>
      </c>
      <c r="D69" s="144"/>
      <c r="E69" s="144"/>
      <c r="F69" s="144"/>
      <c r="G69" s="144"/>
      <c r="H69" s="160"/>
      <c r="I69" s="160"/>
      <c r="J69" s="160"/>
      <c r="K69" s="160"/>
      <c r="L69" s="160"/>
      <c r="M69" s="160"/>
    </row>
    <row r="70" spans="1:13" ht="14.5">
      <c r="A70" s="155" t="s">
        <v>187</v>
      </c>
      <c r="B70" s="163" t="s">
        <v>178</v>
      </c>
      <c r="C70" s="163" t="s">
        <v>145</v>
      </c>
      <c r="D70" s="144"/>
      <c r="E70" s="144"/>
      <c r="F70" s="144"/>
      <c r="G70" s="144"/>
      <c r="H70" s="160"/>
      <c r="I70" s="160"/>
      <c r="J70" s="160"/>
      <c r="K70" s="160"/>
      <c r="L70" s="160"/>
      <c r="M70" s="160"/>
    </row>
    <row r="71" spans="1:13" ht="14.5">
      <c r="A71" s="155" t="s">
        <v>188</v>
      </c>
      <c r="B71" s="162"/>
      <c r="C71" s="163"/>
      <c r="D71" s="144"/>
      <c r="E71" s="144"/>
      <c r="F71" s="144"/>
      <c r="G71" s="144"/>
      <c r="H71" s="160"/>
      <c r="I71" s="160"/>
      <c r="J71" s="160"/>
      <c r="K71" s="160"/>
      <c r="L71" s="160"/>
      <c r="M71" s="160"/>
    </row>
    <row r="72" spans="1:13" ht="14.5">
      <c r="A72" s="155" t="s">
        <v>189</v>
      </c>
      <c r="B72" s="163" t="s">
        <v>190</v>
      </c>
      <c r="C72" s="163" t="s">
        <v>160</v>
      </c>
      <c r="D72" s="144"/>
      <c r="E72" s="144"/>
      <c r="F72" s="144"/>
      <c r="G72" s="144"/>
      <c r="H72" s="160"/>
      <c r="I72" s="160"/>
      <c r="J72" s="160"/>
      <c r="K72" s="160"/>
      <c r="L72" s="160"/>
      <c r="M72" s="160"/>
    </row>
    <row r="73" spans="1:13" ht="14.5">
      <c r="A73" s="155" t="s">
        <v>191</v>
      </c>
      <c r="B73" s="162"/>
      <c r="C73" s="163"/>
      <c r="D73" s="144"/>
      <c r="E73" s="144"/>
      <c r="F73" s="144"/>
      <c r="G73" s="144"/>
      <c r="H73" s="160"/>
      <c r="I73" s="160"/>
      <c r="J73" s="160"/>
      <c r="K73" s="160"/>
      <c r="L73" s="160"/>
      <c r="M73" s="160"/>
    </row>
    <row r="74" spans="1:13" ht="14.5">
      <c r="A74" s="155" t="s">
        <v>192</v>
      </c>
      <c r="B74" s="163" t="s">
        <v>193</v>
      </c>
      <c r="C74" s="163" t="s">
        <v>143</v>
      </c>
      <c r="D74" s="144"/>
      <c r="E74" s="144"/>
      <c r="F74" s="144"/>
      <c r="G74" s="144"/>
      <c r="H74" s="160"/>
      <c r="I74" s="160"/>
      <c r="J74" s="160"/>
      <c r="K74" s="160"/>
      <c r="L74" s="160"/>
      <c r="M74" s="160"/>
    </row>
    <row r="75" spans="1:13" ht="14.5">
      <c r="A75" s="157" t="s">
        <v>194</v>
      </c>
      <c r="B75" s="163" t="s">
        <v>149</v>
      </c>
      <c r="C75" s="163" t="s">
        <v>160</v>
      </c>
      <c r="D75" s="144"/>
      <c r="E75" s="144"/>
      <c r="F75" s="144"/>
      <c r="G75" s="144"/>
      <c r="H75" s="160"/>
      <c r="I75" s="160"/>
      <c r="J75" s="160"/>
      <c r="K75" s="160"/>
      <c r="L75" s="160"/>
      <c r="M75" s="160"/>
    </row>
    <row r="76" spans="1:13" ht="14.5">
      <c r="A76" s="157" t="s">
        <v>195</v>
      </c>
      <c r="B76" s="163" t="s">
        <v>155</v>
      </c>
      <c r="C76" s="163" t="s">
        <v>160</v>
      </c>
      <c r="D76" s="160"/>
      <c r="E76" s="160"/>
      <c r="F76" s="160"/>
      <c r="G76" s="160"/>
      <c r="H76" s="160"/>
      <c r="I76" s="160"/>
      <c r="J76" s="160"/>
      <c r="K76" s="160"/>
      <c r="L76" s="160"/>
      <c r="M76" s="160"/>
    </row>
    <row r="77" spans="1:13" ht="14.5">
      <c r="A77" s="157" t="s">
        <v>196</v>
      </c>
      <c r="B77" s="162"/>
      <c r="C77" s="163"/>
      <c r="D77" s="160"/>
      <c r="E77" s="160"/>
      <c r="F77" s="160"/>
      <c r="G77" s="160"/>
      <c r="H77" s="160"/>
      <c r="I77" s="160"/>
      <c r="J77" s="160"/>
      <c r="K77" s="160"/>
      <c r="L77" s="160"/>
      <c r="M77" s="160"/>
    </row>
    <row r="78" spans="1:13" ht="14.5">
      <c r="A78" s="157" t="s">
        <v>197</v>
      </c>
      <c r="B78" s="162"/>
      <c r="C78" s="163"/>
      <c r="D78" s="160"/>
      <c r="E78" s="160"/>
      <c r="F78" s="160"/>
      <c r="G78" s="160"/>
      <c r="H78" s="160"/>
      <c r="I78" s="160"/>
      <c r="J78" s="160"/>
      <c r="K78" s="160"/>
      <c r="L78" s="160"/>
      <c r="M78" s="160"/>
    </row>
    <row r="79" spans="1:13" ht="14.5">
      <c r="A79" s="157" t="s">
        <v>198</v>
      </c>
      <c r="B79" s="163" t="s">
        <v>199</v>
      </c>
      <c r="C79" s="163" t="s">
        <v>143</v>
      </c>
      <c r="D79" s="160"/>
      <c r="E79" s="160"/>
      <c r="F79" s="160"/>
      <c r="G79" s="160"/>
      <c r="H79" s="160"/>
      <c r="I79" s="160"/>
      <c r="J79" s="160"/>
      <c r="K79" s="160"/>
      <c r="L79" s="160"/>
      <c r="M79" s="160"/>
    </row>
    <row r="80" spans="1:13" ht="14.5">
      <c r="A80" s="157" t="s">
        <v>200</v>
      </c>
      <c r="B80" s="162"/>
      <c r="C80" s="163"/>
      <c r="D80" s="160"/>
      <c r="E80" s="160"/>
      <c r="F80" s="160"/>
      <c r="G80" s="160"/>
      <c r="H80" s="160"/>
      <c r="I80" s="160"/>
      <c r="J80" s="160"/>
      <c r="K80" s="160"/>
      <c r="L80" s="160"/>
      <c r="M80" s="160"/>
    </row>
    <row r="81" spans="1:13" ht="14.5">
      <c r="A81" s="157" t="s">
        <v>201</v>
      </c>
      <c r="B81" s="163" t="s">
        <v>169</v>
      </c>
      <c r="C81" s="163" t="s">
        <v>160</v>
      </c>
      <c r="D81" s="160"/>
      <c r="E81" s="160"/>
      <c r="F81" s="160"/>
      <c r="G81" s="160"/>
      <c r="H81" s="160"/>
      <c r="I81" s="160"/>
      <c r="J81" s="160"/>
      <c r="K81" s="160"/>
      <c r="L81" s="160"/>
      <c r="M81" s="160"/>
    </row>
    <row r="82" spans="1:13" ht="14.5">
      <c r="A82" s="157" t="s">
        <v>202</v>
      </c>
      <c r="B82" s="163" t="s">
        <v>178</v>
      </c>
      <c r="C82" s="163" t="s">
        <v>160</v>
      </c>
      <c r="D82" s="160"/>
      <c r="E82" s="160"/>
      <c r="F82" s="160"/>
      <c r="G82" s="160"/>
      <c r="H82" s="160"/>
      <c r="I82" s="160"/>
      <c r="J82" s="160"/>
      <c r="K82" s="160"/>
      <c r="L82" s="160"/>
      <c r="M82" s="160"/>
    </row>
    <row r="83" spans="1:13" ht="14.5">
      <c r="A83" s="155" t="s">
        <v>256</v>
      </c>
      <c r="B83" s="162"/>
      <c r="C83" s="163"/>
      <c r="D83" s="160"/>
      <c r="E83" s="160"/>
      <c r="F83" s="160"/>
      <c r="G83" s="160"/>
      <c r="H83" s="160"/>
      <c r="I83" s="160"/>
      <c r="J83" s="160"/>
      <c r="K83" s="160"/>
      <c r="L83" s="160"/>
      <c r="M83" s="160"/>
    </row>
    <row r="84" spans="1:13" ht="14.5">
      <c r="A84" s="155" t="s">
        <v>15</v>
      </c>
      <c r="B84" s="163" t="s">
        <v>147</v>
      </c>
      <c r="C84" s="163" t="s">
        <v>143</v>
      </c>
      <c r="D84" s="160"/>
      <c r="E84" s="160"/>
      <c r="F84" s="160"/>
      <c r="G84" s="160"/>
      <c r="H84" s="160"/>
      <c r="I84" s="160"/>
      <c r="J84" s="160"/>
      <c r="K84" s="160"/>
      <c r="L84" s="160"/>
      <c r="M84" s="160"/>
    </row>
    <row r="85" spans="1:13" ht="14.5">
      <c r="A85" s="155" t="s">
        <v>18</v>
      </c>
      <c r="B85" s="163" t="s">
        <v>199</v>
      </c>
      <c r="C85" s="163" t="s">
        <v>150</v>
      </c>
      <c r="D85" s="160"/>
      <c r="E85" s="160"/>
      <c r="F85" s="160"/>
      <c r="G85" s="160"/>
      <c r="H85" s="160"/>
      <c r="I85" s="160"/>
      <c r="J85" s="160"/>
      <c r="K85" s="160"/>
      <c r="L85" s="160"/>
      <c r="M85" s="160"/>
    </row>
    <row r="86" spans="1:13" ht="14.5">
      <c r="A86" s="155" t="s">
        <v>14</v>
      </c>
      <c r="B86" s="163" t="s">
        <v>159</v>
      </c>
      <c r="C86" s="163" t="s">
        <v>143</v>
      </c>
      <c r="D86" s="160"/>
      <c r="E86" s="160"/>
      <c r="F86" s="160"/>
      <c r="G86" s="160"/>
      <c r="H86" s="160"/>
      <c r="I86" s="160"/>
      <c r="J86" s="160"/>
      <c r="K86" s="160"/>
      <c r="L86" s="160"/>
      <c r="M86" s="160"/>
    </row>
    <row r="87" spans="1:13" ht="14.5">
      <c r="A87" s="155" t="s">
        <v>13</v>
      </c>
      <c r="B87" s="163" t="s">
        <v>203</v>
      </c>
      <c r="C87" s="163" t="s">
        <v>150</v>
      </c>
      <c r="D87" s="160"/>
      <c r="E87" s="160"/>
      <c r="F87" s="160"/>
      <c r="G87" s="160"/>
      <c r="H87" s="160"/>
      <c r="I87" s="160"/>
      <c r="J87" s="160"/>
      <c r="K87" s="160"/>
      <c r="L87" s="160"/>
      <c r="M87" s="160"/>
    </row>
    <row r="88" spans="1:13" ht="14.5">
      <c r="A88" s="155" t="s">
        <v>12</v>
      </c>
      <c r="B88" s="163" t="s">
        <v>204</v>
      </c>
      <c r="C88" s="163" t="s">
        <v>205</v>
      </c>
      <c r="D88" s="160"/>
      <c r="E88" s="160"/>
      <c r="F88" s="160"/>
      <c r="G88" s="160"/>
      <c r="H88" s="160"/>
      <c r="I88" s="160"/>
      <c r="J88" s="160"/>
      <c r="K88" s="160"/>
      <c r="L88" s="160"/>
      <c r="M88" s="160"/>
    </row>
    <row r="89" spans="1:13" ht="14.5">
      <c r="A89" s="155" t="s">
        <v>11</v>
      </c>
      <c r="B89" s="163" t="s">
        <v>203</v>
      </c>
      <c r="C89" s="163" t="s">
        <v>143</v>
      </c>
      <c r="D89" s="160"/>
      <c r="E89" s="160"/>
      <c r="F89" s="160"/>
      <c r="G89" s="160"/>
      <c r="H89" s="160"/>
      <c r="I89" s="160"/>
      <c r="J89" s="160"/>
      <c r="K89" s="160"/>
      <c r="L89" s="160"/>
      <c r="M89" s="160"/>
    </row>
    <row r="90" spans="1:13" ht="14.5">
      <c r="A90" s="155" t="s">
        <v>10</v>
      </c>
      <c r="B90" s="163" t="s">
        <v>199</v>
      </c>
      <c r="C90" s="163" t="s">
        <v>150</v>
      </c>
      <c r="D90" s="160"/>
      <c r="E90" s="160"/>
      <c r="F90" s="160"/>
      <c r="G90" s="160"/>
      <c r="H90" s="160"/>
      <c r="I90" s="160"/>
      <c r="J90" s="160"/>
      <c r="K90" s="160"/>
      <c r="L90" s="160"/>
      <c r="M90" s="160"/>
    </row>
    <row r="91" spans="1:13" ht="14.5">
      <c r="A91" s="155" t="s">
        <v>9</v>
      </c>
      <c r="B91" s="163" t="s">
        <v>206</v>
      </c>
      <c r="C91" s="163" t="s">
        <v>143</v>
      </c>
      <c r="D91" s="160"/>
      <c r="E91" s="160"/>
      <c r="F91" s="160"/>
      <c r="G91" s="160"/>
      <c r="H91" s="160"/>
      <c r="I91" s="160"/>
      <c r="J91" s="160"/>
      <c r="K91" s="160"/>
      <c r="L91" s="160"/>
      <c r="M91" s="160"/>
    </row>
    <row r="92" spans="1:13" ht="14.5">
      <c r="A92" s="155" t="s">
        <v>8</v>
      </c>
      <c r="B92" s="163" t="s">
        <v>206</v>
      </c>
      <c r="C92" s="163" t="s">
        <v>143</v>
      </c>
      <c r="D92" s="160"/>
      <c r="E92" s="160"/>
      <c r="F92" s="160"/>
      <c r="G92" s="160"/>
      <c r="H92" s="160"/>
      <c r="I92" s="160"/>
      <c r="J92" s="160"/>
      <c r="K92" s="160"/>
      <c r="L92" s="160"/>
      <c r="M92" s="160"/>
    </row>
    <row r="93" spans="1:13" ht="14.5">
      <c r="A93" s="155" t="s">
        <v>7</v>
      </c>
      <c r="B93" s="163" t="s">
        <v>163</v>
      </c>
      <c r="C93" s="163" t="s">
        <v>143</v>
      </c>
      <c r="D93" s="160"/>
      <c r="E93" s="160"/>
      <c r="F93" s="160"/>
      <c r="G93" s="160"/>
      <c r="H93" s="160"/>
      <c r="I93" s="160"/>
      <c r="J93" s="160"/>
      <c r="K93" s="160"/>
      <c r="L93" s="160"/>
      <c r="M93" s="160"/>
    </row>
    <row r="94" spans="1:13" ht="14.5">
      <c r="A94" s="155" t="s">
        <v>6</v>
      </c>
      <c r="B94" s="163" t="s">
        <v>153</v>
      </c>
      <c r="C94" s="163" t="s">
        <v>205</v>
      </c>
      <c r="D94" s="160"/>
      <c r="E94" s="160"/>
      <c r="F94" s="160"/>
      <c r="G94" s="160"/>
      <c r="H94" s="160"/>
      <c r="I94" s="160"/>
      <c r="J94" s="160"/>
      <c r="K94" s="160"/>
      <c r="L94" s="160"/>
      <c r="M94" s="160"/>
    </row>
    <row r="95" spans="1:13" ht="14.5">
      <c r="A95" s="155" t="s">
        <v>5</v>
      </c>
      <c r="B95" s="163" t="s">
        <v>207</v>
      </c>
      <c r="C95" s="163" t="s">
        <v>143</v>
      </c>
      <c r="D95" s="160"/>
      <c r="E95" s="160"/>
      <c r="F95" s="160"/>
      <c r="G95" s="160"/>
      <c r="H95" s="160"/>
      <c r="I95" s="160"/>
      <c r="J95" s="160"/>
      <c r="K95" s="160"/>
      <c r="L95" s="160"/>
      <c r="M95" s="160"/>
    </row>
    <row r="96" spans="1:13" ht="14.5">
      <c r="A96" s="155" t="s">
        <v>4</v>
      </c>
      <c r="B96" s="163" t="s">
        <v>159</v>
      </c>
      <c r="C96" s="163" t="s">
        <v>150</v>
      </c>
      <c r="D96" s="160"/>
      <c r="E96" s="160"/>
      <c r="F96" s="160"/>
      <c r="G96" s="160"/>
      <c r="H96" s="160"/>
      <c r="I96" s="160"/>
      <c r="J96" s="160"/>
      <c r="K96" s="160"/>
      <c r="L96" s="160"/>
      <c r="M96" s="160"/>
    </row>
    <row r="97" spans="1:13" ht="14.5">
      <c r="A97" s="155" t="s">
        <v>3</v>
      </c>
      <c r="B97" s="163" t="s">
        <v>163</v>
      </c>
      <c r="C97" s="163" t="s">
        <v>150</v>
      </c>
      <c r="D97" s="160"/>
      <c r="E97" s="160"/>
      <c r="F97" s="160"/>
      <c r="G97" s="160"/>
      <c r="H97" s="160"/>
      <c r="I97" s="160"/>
      <c r="J97" s="160"/>
      <c r="K97" s="160"/>
      <c r="L97" s="160"/>
      <c r="M97" s="160"/>
    </row>
    <row r="98" spans="1:13" ht="14.5">
      <c r="A98" s="155" t="s">
        <v>2</v>
      </c>
      <c r="B98" s="163" t="s">
        <v>208</v>
      </c>
      <c r="C98" s="163" t="s">
        <v>150</v>
      </c>
      <c r="D98" s="160"/>
      <c r="E98" s="160"/>
      <c r="F98" s="160"/>
      <c r="G98" s="160"/>
      <c r="H98" s="160"/>
      <c r="I98" s="160"/>
      <c r="J98" s="160"/>
      <c r="K98" s="160"/>
      <c r="L98" s="160"/>
      <c r="M98" s="160"/>
    </row>
    <row r="99" spans="1:13" ht="14.5">
      <c r="A99" s="709" t="s">
        <v>209</v>
      </c>
      <c r="B99" s="710">
        <v>0.14399999999999999</v>
      </c>
      <c r="C99" s="711"/>
      <c r="D99" s="160"/>
      <c r="E99" s="160"/>
      <c r="F99" s="160"/>
      <c r="G99" s="160"/>
      <c r="H99" s="160"/>
      <c r="I99" s="160"/>
      <c r="J99" s="160"/>
      <c r="K99" s="160"/>
      <c r="L99" s="160"/>
      <c r="M99" s="160"/>
    </row>
    <row r="100" spans="1:13" ht="14.5">
      <c r="A100" s="703" t="s">
        <v>210</v>
      </c>
      <c r="B100" s="704">
        <v>0.10299999999999999</v>
      </c>
      <c r="C100" s="705"/>
      <c r="D100" s="160"/>
      <c r="E100" s="160"/>
      <c r="F100" s="160"/>
      <c r="G100" s="160"/>
      <c r="H100" s="160"/>
      <c r="I100" s="160"/>
      <c r="J100" s="160"/>
      <c r="K100" s="160"/>
      <c r="L100" s="160"/>
      <c r="M100" s="160"/>
    </row>
    <row r="101" spans="1:13" ht="14.5">
      <c r="A101" s="706" t="s">
        <v>211</v>
      </c>
      <c r="B101" s="707">
        <v>6592</v>
      </c>
      <c r="C101" s="708"/>
      <c r="D101" s="160"/>
      <c r="E101" s="160"/>
      <c r="F101" s="160"/>
      <c r="G101" s="160"/>
      <c r="H101" s="160"/>
      <c r="I101" s="160"/>
      <c r="J101" s="160"/>
      <c r="K101" s="160"/>
      <c r="L101" s="160"/>
      <c r="M101" s="160"/>
    </row>
    <row r="102" spans="1:13" ht="25.15" customHeight="1">
      <c r="A102" s="956" t="s">
        <v>212</v>
      </c>
      <c r="B102" s="956"/>
      <c r="C102" s="956"/>
      <c r="D102" s="160"/>
      <c r="E102" s="160"/>
      <c r="F102" s="160"/>
      <c r="G102" s="160"/>
      <c r="H102" s="160"/>
      <c r="I102" s="160"/>
      <c r="J102" s="160"/>
      <c r="K102" s="160"/>
      <c r="L102" s="160"/>
      <c r="M102" s="160"/>
    </row>
    <row r="103" spans="1:13" ht="66.400000000000006" customHeight="1">
      <c r="A103" s="957" t="s">
        <v>418</v>
      </c>
      <c r="B103" s="957"/>
      <c r="C103" s="957"/>
      <c r="D103" s="160"/>
      <c r="E103" s="160"/>
      <c r="F103" s="160"/>
      <c r="G103" s="160"/>
      <c r="H103" s="160"/>
      <c r="I103" s="160"/>
      <c r="J103" s="160"/>
      <c r="K103" s="160"/>
      <c r="L103" s="160"/>
      <c r="M103" s="160"/>
    </row>
    <row r="104" spans="1:13" ht="22.5" customHeight="1">
      <c r="A104" s="957" t="s">
        <v>310</v>
      </c>
      <c r="B104" s="957"/>
      <c r="C104" s="957"/>
      <c r="D104" s="160"/>
      <c r="E104" s="160"/>
      <c r="F104" s="160"/>
      <c r="G104" s="160"/>
      <c r="H104" s="160"/>
      <c r="I104" s="160"/>
      <c r="J104" s="160"/>
      <c r="K104" s="160"/>
      <c r="L104" s="160"/>
      <c r="M104" s="160"/>
    </row>
    <row r="105" spans="1:13" ht="14.5">
      <c r="A105" s="160"/>
      <c r="B105" s="160"/>
      <c r="C105" s="160"/>
      <c r="D105" s="160"/>
      <c r="E105" s="160"/>
      <c r="F105" s="160"/>
      <c r="G105" s="160"/>
      <c r="H105" s="160"/>
      <c r="I105" s="160"/>
      <c r="J105" s="160"/>
      <c r="K105" s="160"/>
      <c r="L105" s="160"/>
      <c r="M105" s="160"/>
    </row>
    <row r="106" spans="1:13" ht="14.5">
      <c r="A106" s="160"/>
      <c r="B106" s="160"/>
      <c r="C106" s="160"/>
      <c r="D106" s="160"/>
      <c r="E106" s="160"/>
      <c r="F106" s="160"/>
      <c r="G106" s="160"/>
      <c r="H106" s="160"/>
      <c r="I106" s="160"/>
      <c r="J106" s="160"/>
      <c r="K106" s="160"/>
      <c r="L106" s="160"/>
      <c r="M106" s="160"/>
    </row>
    <row r="107" spans="1:13" ht="14.5">
      <c r="A107" s="160"/>
      <c r="B107" s="160"/>
      <c r="C107" s="160"/>
      <c r="D107" s="160"/>
      <c r="E107" s="160"/>
      <c r="F107" s="160"/>
      <c r="G107" s="160"/>
      <c r="H107" s="160"/>
      <c r="I107" s="160"/>
      <c r="J107" s="160"/>
      <c r="K107" s="160"/>
      <c r="L107" s="160"/>
      <c r="M107" s="160"/>
    </row>
    <row r="108" spans="1:13" ht="14.5">
      <c r="A108" s="160"/>
      <c r="B108" s="160"/>
      <c r="C108" s="160"/>
      <c r="D108" s="160"/>
      <c r="E108" s="160"/>
      <c r="F108" s="160"/>
      <c r="G108" s="160"/>
      <c r="H108" s="160"/>
      <c r="I108" s="160"/>
      <c r="J108" s="160"/>
      <c r="K108" s="160"/>
      <c r="L108" s="160"/>
      <c r="M108" s="160"/>
    </row>
    <row r="109" spans="1:13" ht="14.5">
      <c r="A109" s="160"/>
      <c r="B109" s="160"/>
      <c r="C109" s="160"/>
      <c r="D109" s="160"/>
      <c r="E109" s="160"/>
      <c r="F109" s="160"/>
      <c r="G109" s="160"/>
      <c r="H109" s="160"/>
      <c r="I109" s="160"/>
      <c r="J109" s="160"/>
      <c r="K109" s="160"/>
      <c r="L109" s="160"/>
      <c r="M109" s="160"/>
    </row>
    <row r="110" spans="1:13" ht="14.5">
      <c r="A110" s="160"/>
      <c r="B110" s="160"/>
      <c r="C110" s="160"/>
      <c r="D110" s="160"/>
      <c r="E110" s="160"/>
      <c r="F110" s="160"/>
      <c r="G110" s="160"/>
      <c r="H110" s="160"/>
      <c r="I110" s="160"/>
      <c r="J110" s="160"/>
      <c r="K110" s="160"/>
      <c r="L110" s="160"/>
      <c r="M110" s="160"/>
    </row>
    <row r="111" spans="1:13" ht="14.5">
      <c r="A111" s="160"/>
      <c r="B111" s="160"/>
      <c r="C111" s="160"/>
      <c r="D111" s="160"/>
      <c r="E111" s="160"/>
      <c r="F111" s="160"/>
      <c r="G111" s="160"/>
      <c r="H111" s="160"/>
      <c r="I111" s="160"/>
      <c r="J111" s="160"/>
      <c r="K111" s="160"/>
      <c r="L111" s="160"/>
      <c r="M111" s="160"/>
    </row>
    <row r="112" spans="1:13" ht="14.5">
      <c r="A112" s="160"/>
      <c r="B112" s="160"/>
      <c r="C112" s="160"/>
      <c r="D112" s="160"/>
      <c r="E112" s="160"/>
      <c r="F112" s="160"/>
      <c r="G112" s="160"/>
      <c r="H112" s="160"/>
      <c r="I112" s="160"/>
      <c r="J112" s="160"/>
      <c r="K112" s="160"/>
      <c r="L112" s="160"/>
      <c r="M112" s="160"/>
    </row>
    <row r="113" spans="1:13" ht="14.5">
      <c r="A113" s="160"/>
      <c r="B113" s="160"/>
      <c r="C113" s="160"/>
      <c r="D113" s="160"/>
      <c r="E113" s="160"/>
      <c r="F113" s="160"/>
      <c r="G113" s="160"/>
      <c r="H113" s="160"/>
      <c r="I113" s="160"/>
      <c r="J113" s="160"/>
      <c r="K113" s="160"/>
      <c r="L113" s="160"/>
      <c r="M113" s="160"/>
    </row>
    <row r="114" spans="1:13" ht="14.5">
      <c r="A114" s="160"/>
      <c r="B114" s="160"/>
      <c r="C114" s="160"/>
      <c r="D114" s="160"/>
      <c r="E114" s="160"/>
      <c r="F114" s="160"/>
      <c r="G114" s="160"/>
      <c r="H114" s="160"/>
      <c r="I114" s="160"/>
      <c r="J114" s="160"/>
      <c r="K114" s="160"/>
      <c r="L114" s="160"/>
      <c r="M114" s="160"/>
    </row>
    <row r="115" spans="1:13" ht="14.5">
      <c r="A115" s="160"/>
      <c r="B115" s="160"/>
      <c r="C115" s="160"/>
      <c r="D115" s="160"/>
      <c r="E115" s="160"/>
      <c r="F115" s="160"/>
      <c r="G115" s="160"/>
      <c r="H115" s="160"/>
      <c r="I115" s="160"/>
      <c r="J115" s="160"/>
      <c r="K115" s="160"/>
      <c r="L115" s="160"/>
      <c r="M115" s="160"/>
    </row>
    <row r="116" spans="1:13" ht="14.5">
      <c r="A116" s="160"/>
      <c r="B116" s="160"/>
      <c r="C116" s="160"/>
      <c r="D116" s="160"/>
      <c r="E116" s="160"/>
      <c r="F116" s="160"/>
      <c r="G116" s="160"/>
      <c r="H116" s="160"/>
      <c r="I116" s="160"/>
      <c r="J116" s="160"/>
      <c r="K116" s="160"/>
      <c r="L116" s="160"/>
      <c r="M116" s="160"/>
    </row>
    <row r="117" spans="1:13" ht="14.5">
      <c r="A117" s="160"/>
      <c r="B117" s="160"/>
      <c r="C117" s="160"/>
      <c r="D117" s="160"/>
      <c r="E117" s="160"/>
      <c r="F117" s="160"/>
      <c r="G117" s="160"/>
      <c r="H117" s="160"/>
      <c r="I117" s="160"/>
      <c r="J117" s="160"/>
      <c r="K117" s="160"/>
      <c r="L117" s="160"/>
      <c r="M117" s="160"/>
    </row>
    <row r="118" spans="1:13" ht="14.5">
      <c r="A118" s="160"/>
      <c r="B118" s="160"/>
      <c r="C118" s="160"/>
      <c r="D118" s="160"/>
      <c r="E118" s="160"/>
      <c r="F118" s="160"/>
      <c r="G118" s="160"/>
      <c r="H118" s="160"/>
      <c r="I118" s="160"/>
      <c r="J118" s="160"/>
      <c r="K118" s="160"/>
      <c r="L118" s="160"/>
      <c r="M118" s="160"/>
    </row>
    <row r="119" spans="1:13" ht="14.5">
      <c r="A119" s="160"/>
      <c r="B119" s="160"/>
      <c r="C119" s="160"/>
      <c r="D119" s="160"/>
      <c r="E119" s="160"/>
      <c r="F119" s="160"/>
      <c r="G119" s="160"/>
      <c r="H119" s="160"/>
      <c r="I119" s="160"/>
      <c r="J119" s="160"/>
      <c r="K119" s="160"/>
      <c r="L119" s="160"/>
      <c r="M119" s="160"/>
    </row>
    <row r="120" spans="1:13" ht="14.5">
      <c r="A120" s="160"/>
      <c r="B120" s="160"/>
      <c r="C120" s="160"/>
      <c r="D120" s="160"/>
      <c r="E120" s="160"/>
      <c r="F120" s="160"/>
      <c r="G120" s="160"/>
      <c r="H120" s="160"/>
      <c r="I120" s="160"/>
      <c r="J120" s="160"/>
      <c r="K120" s="160"/>
      <c r="L120" s="160"/>
      <c r="M120" s="160"/>
    </row>
    <row r="121" spans="1:13" ht="14.5">
      <c r="A121" s="160"/>
      <c r="B121" s="160"/>
      <c r="C121" s="160"/>
      <c r="D121" s="160"/>
      <c r="E121" s="160"/>
      <c r="F121" s="160"/>
      <c r="G121" s="160"/>
      <c r="H121" s="160"/>
      <c r="I121" s="160"/>
      <c r="J121" s="160"/>
      <c r="K121" s="160"/>
      <c r="L121" s="160"/>
      <c r="M121" s="160"/>
    </row>
    <row r="122" spans="1:13" ht="14.5">
      <c r="A122" s="160"/>
      <c r="B122" s="160"/>
      <c r="C122" s="160"/>
      <c r="D122" s="160"/>
      <c r="E122" s="160"/>
      <c r="F122" s="160"/>
      <c r="G122" s="160"/>
      <c r="H122" s="160"/>
      <c r="I122" s="160"/>
      <c r="J122" s="160"/>
      <c r="K122" s="160"/>
      <c r="L122" s="160"/>
      <c r="M122" s="160"/>
    </row>
    <row r="123" spans="1:13" ht="14.5">
      <c r="A123" s="160"/>
      <c r="B123" s="160"/>
      <c r="C123" s="160"/>
      <c r="D123" s="160"/>
      <c r="E123" s="160"/>
      <c r="F123" s="160"/>
      <c r="G123" s="160"/>
      <c r="H123" s="160"/>
      <c r="I123" s="160"/>
      <c r="J123" s="160"/>
      <c r="K123" s="160"/>
      <c r="L123" s="160"/>
      <c r="M123" s="160"/>
    </row>
    <row r="124" spans="1:13" ht="14.5">
      <c r="A124" s="160"/>
      <c r="B124" s="160"/>
      <c r="C124" s="160"/>
      <c r="D124" s="160"/>
      <c r="E124" s="160"/>
      <c r="F124" s="160"/>
      <c r="G124" s="160"/>
      <c r="H124" s="160"/>
      <c r="I124" s="160"/>
      <c r="J124" s="160"/>
      <c r="K124" s="160"/>
      <c r="L124" s="160"/>
      <c r="M124" s="160"/>
    </row>
    <row r="125" spans="1:13" ht="14.5">
      <c r="A125" s="160"/>
      <c r="B125" s="160"/>
      <c r="C125" s="160"/>
      <c r="D125" s="160"/>
      <c r="E125" s="160"/>
      <c r="F125" s="160"/>
      <c r="G125" s="160"/>
      <c r="H125" s="160"/>
      <c r="I125" s="160"/>
      <c r="J125" s="160"/>
      <c r="K125" s="160"/>
      <c r="L125" s="160"/>
      <c r="M125" s="160"/>
    </row>
    <row r="126" spans="1:13" ht="14.5">
      <c r="A126" s="160"/>
      <c r="B126" s="160"/>
      <c r="C126" s="160"/>
      <c r="D126" s="160"/>
      <c r="E126" s="160"/>
      <c r="F126" s="160"/>
      <c r="G126" s="160"/>
      <c r="H126" s="160"/>
      <c r="I126" s="160"/>
      <c r="J126" s="160"/>
      <c r="K126" s="160"/>
      <c r="L126" s="160"/>
      <c r="M126" s="160"/>
    </row>
    <row r="127" spans="1:13" ht="14.5">
      <c r="A127" s="160"/>
      <c r="B127" s="160"/>
      <c r="C127" s="160"/>
      <c r="D127" s="160"/>
      <c r="E127" s="160"/>
      <c r="F127" s="160"/>
      <c r="G127" s="160"/>
      <c r="H127" s="160"/>
      <c r="I127" s="160"/>
      <c r="J127" s="160"/>
      <c r="K127" s="160"/>
      <c r="L127" s="160"/>
      <c r="M127" s="160"/>
    </row>
    <row r="128" spans="1:13" ht="14.5">
      <c r="A128" s="160"/>
      <c r="B128" s="160"/>
      <c r="C128" s="160"/>
      <c r="D128" s="160"/>
      <c r="E128" s="160"/>
      <c r="F128" s="160"/>
      <c r="G128" s="160"/>
      <c r="H128" s="160"/>
      <c r="I128" s="160"/>
      <c r="J128" s="160"/>
      <c r="K128" s="160"/>
      <c r="L128" s="160"/>
      <c r="M128" s="160"/>
    </row>
    <row r="129" spans="1:13" ht="14.5">
      <c r="A129" s="160"/>
      <c r="B129" s="160"/>
      <c r="C129" s="160"/>
      <c r="D129" s="160"/>
      <c r="E129" s="160"/>
      <c r="F129" s="160"/>
      <c r="G129" s="160"/>
      <c r="H129" s="160"/>
      <c r="I129" s="160"/>
      <c r="J129" s="160"/>
      <c r="K129" s="160"/>
      <c r="L129" s="160"/>
      <c r="M129" s="160"/>
    </row>
    <row r="130" spans="1:13" ht="14.5">
      <c r="A130" s="160"/>
      <c r="B130" s="160"/>
      <c r="C130" s="160"/>
      <c r="D130" s="160"/>
      <c r="E130" s="160"/>
      <c r="F130" s="160"/>
      <c r="G130" s="160"/>
      <c r="H130" s="160"/>
      <c r="I130" s="160"/>
      <c r="J130" s="160"/>
      <c r="K130" s="160"/>
      <c r="L130" s="160"/>
      <c r="M130" s="160"/>
    </row>
    <row r="131" spans="1:13" ht="14.5">
      <c r="A131" s="160"/>
      <c r="B131" s="160"/>
      <c r="C131" s="160"/>
      <c r="D131" s="160"/>
      <c r="E131" s="160"/>
      <c r="F131" s="160"/>
      <c r="G131" s="160"/>
      <c r="H131" s="160"/>
      <c r="I131" s="160"/>
      <c r="J131" s="160"/>
      <c r="K131" s="160"/>
      <c r="L131" s="160"/>
      <c r="M131" s="160"/>
    </row>
    <row r="132" spans="1:13" ht="14.5">
      <c r="A132" s="160"/>
      <c r="B132" s="160"/>
      <c r="C132" s="160"/>
      <c r="D132" s="160"/>
      <c r="E132" s="160"/>
      <c r="F132" s="160"/>
      <c r="G132" s="160"/>
      <c r="H132" s="160"/>
      <c r="I132" s="160"/>
      <c r="J132" s="160"/>
      <c r="K132" s="160"/>
      <c r="L132" s="160"/>
      <c r="M132" s="160"/>
    </row>
    <row r="133" spans="1:13" ht="14.5">
      <c r="A133" s="160"/>
      <c r="B133" s="160"/>
      <c r="C133" s="160"/>
      <c r="D133" s="160"/>
      <c r="E133" s="160"/>
      <c r="F133" s="160"/>
      <c r="G133" s="160"/>
      <c r="H133" s="160"/>
      <c r="I133" s="160"/>
      <c r="J133" s="160"/>
      <c r="K133" s="160"/>
      <c r="L133" s="160"/>
      <c r="M133" s="160"/>
    </row>
    <row r="134" spans="1:13" ht="14.5">
      <c r="A134" s="160"/>
      <c r="B134" s="160"/>
      <c r="C134" s="160"/>
      <c r="D134" s="160"/>
      <c r="E134" s="160"/>
      <c r="F134" s="160"/>
      <c r="G134" s="160"/>
      <c r="H134" s="160"/>
      <c r="I134" s="160"/>
      <c r="J134" s="160"/>
      <c r="K134" s="160"/>
      <c r="L134" s="160"/>
      <c r="M134" s="160"/>
    </row>
    <row r="135" spans="1:13" ht="14.5">
      <c r="A135" s="160"/>
      <c r="B135" s="160"/>
      <c r="C135" s="160"/>
      <c r="D135" s="160"/>
      <c r="E135" s="160"/>
      <c r="F135" s="160"/>
      <c r="G135" s="160"/>
      <c r="H135" s="160"/>
      <c r="I135" s="160"/>
      <c r="J135" s="160"/>
      <c r="K135" s="160"/>
      <c r="L135" s="160"/>
      <c r="M135" s="160"/>
    </row>
    <row r="136" spans="1:13" ht="14.5">
      <c r="A136" s="160"/>
      <c r="B136" s="160"/>
      <c r="C136" s="160"/>
      <c r="D136" s="160"/>
      <c r="E136" s="160"/>
      <c r="F136" s="160"/>
      <c r="G136" s="160"/>
      <c r="H136" s="160"/>
      <c r="I136" s="160"/>
      <c r="J136" s="160"/>
      <c r="K136" s="160"/>
      <c r="L136" s="160"/>
      <c r="M136" s="160"/>
    </row>
    <row r="137" spans="1:13" ht="14.5">
      <c r="A137" s="160"/>
      <c r="B137" s="160"/>
      <c r="C137" s="160"/>
      <c r="D137" s="160"/>
      <c r="E137" s="160"/>
      <c r="F137" s="160"/>
      <c r="G137" s="160"/>
      <c r="H137" s="160"/>
      <c r="I137" s="160"/>
      <c r="J137" s="160"/>
      <c r="K137" s="160"/>
      <c r="L137" s="160"/>
      <c r="M137" s="160"/>
    </row>
    <row r="138" spans="1:13" ht="14.5">
      <c r="A138" s="160"/>
      <c r="B138" s="160"/>
      <c r="C138" s="160"/>
      <c r="D138" s="160"/>
      <c r="E138" s="160"/>
      <c r="F138" s="160"/>
      <c r="G138" s="160"/>
      <c r="H138" s="160"/>
      <c r="I138" s="160"/>
      <c r="J138" s="160"/>
      <c r="K138" s="160"/>
      <c r="L138" s="160"/>
      <c r="M138" s="160"/>
    </row>
    <row r="139" spans="1:13" ht="14.5">
      <c r="A139" s="160"/>
      <c r="B139" s="160"/>
      <c r="C139" s="160"/>
      <c r="D139" s="160"/>
      <c r="E139" s="160"/>
      <c r="F139" s="160"/>
      <c r="G139" s="160"/>
      <c r="H139" s="160"/>
      <c r="I139" s="160"/>
      <c r="J139" s="160"/>
      <c r="K139" s="160"/>
      <c r="L139" s="160"/>
      <c r="M139" s="160"/>
    </row>
    <row r="140" spans="1:13" ht="14.5">
      <c r="A140" s="160"/>
      <c r="B140" s="160"/>
      <c r="C140" s="160"/>
      <c r="D140" s="160"/>
      <c r="E140" s="160"/>
      <c r="F140" s="160"/>
      <c r="G140" s="160"/>
      <c r="H140" s="160"/>
      <c r="I140" s="160"/>
      <c r="J140" s="160"/>
      <c r="K140" s="160"/>
      <c r="L140" s="160"/>
      <c r="M140" s="160"/>
    </row>
    <row r="141" spans="1:13" ht="14.5">
      <c r="A141" s="160"/>
      <c r="B141" s="160"/>
      <c r="C141" s="160"/>
      <c r="D141" s="160"/>
      <c r="E141" s="160"/>
      <c r="F141" s="160"/>
      <c r="G141" s="160"/>
      <c r="H141" s="160"/>
      <c r="I141" s="160"/>
      <c r="J141" s="160"/>
      <c r="K141" s="160"/>
      <c r="L141" s="160"/>
      <c r="M141" s="160"/>
    </row>
    <row r="142" spans="1:13" ht="14.5">
      <c r="A142" s="160"/>
      <c r="B142" s="160"/>
      <c r="C142" s="160"/>
      <c r="D142" s="160"/>
      <c r="E142" s="160"/>
      <c r="F142" s="160"/>
      <c r="G142" s="160"/>
      <c r="H142" s="160"/>
      <c r="I142" s="160"/>
      <c r="J142" s="160"/>
      <c r="K142" s="160"/>
      <c r="L142" s="160"/>
      <c r="M142" s="160"/>
    </row>
    <row r="143" spans="1:13" ht="14.5">
      <c r="A143" s="160"/>
      <c r="B143" s="160"/>
      <c r="C143" s="160"/>
      <c r="D143" s="160"/>
      <c r="E143" s="160"/>
      <c r="F143" s="160"/>
      <c r="G143" s="160"/>
      <c r="H143" s="160"/>
      <c r="I143" s="160"/>
      <c r="J143" s="160"/>
      <c r="K143" s="160"/>
      <c r="L143" s="160"/>
      <c r="M143" s="160"/>
    </row>
    <row r="144" spans="1:13" ht="14.5">
      <c r="A144" s="160"/>
      <c r="B144" s="160"/>
      <c r="C144" s="160"/>
      <c r="D144" s="160"/>
      <c r="E144" s="160"/>
      <c r="F144" s="160"/>
      <c r="G144" s="160"/>
      <c r="H144" s="160"/>
      <c r="I144" s="160"/>
      <c r="J144" s="160"/>
      <c r="K144" s="160"/>
      <c r="L144" s="160"/>
      <c r="M144" s="160"/>
    </row>
    <row r="145" spans="1:13" ht="14.5">
      <c r="A145" s="160"/>
      <c r="B145" s="160"/>
      <c r="C145" s="160"/>
      <c r="D145" s="160"/>
      <c r="E145" s="160"/>
      <c r="F145" s="160"/>
      <c r="G145" s="160"/>
      <c r="H145" s="160"/>
      <c r="I145" s="160"/>
      <c r="J145" s="160"/>
      <c r="K145" s="160"/>
      <c r="L145" s="160"/>
      <c r="M145" s="160"/>
    </row>
    <row r="146" spans="1:13" ht="14.5">
      <c r="A146" s="160"/>
      <c r="B146" s="160"/>
      <c r="C146" s="160"/>
      <c r="D146" s="160"/>
      <c r="E146" s="160"/>
      <c r="F146" s="160"/>
      <c r="G146" s="160"/>
      <c r="H146" s="160"/>
      <c r="I146" s="160"/>
      <c r="J146" s="160"/>
      <c r="K146" s="160"/>
      <c r="L146" s="160"/>
      <c r="M146" s="160"/>
    </row>
    <row r="147" spans="1:13" ht="14.5">
      <c r="A147" s="160"/>
      <c r="B147" s="160"/>
      <c r="C147" s="160"/>
      <c r="D147" s="160"/>
      <c r="E147" s="160"/>
      <c r="F147" s="160"/>
      <c r="G147" s="160"/>
      <c r="H147" s="160"/>
      <c r="I147" s="160"/>
      <c r="J147" s="160"/>
      <c r="K147" s="160"/>
      <c r="L147" s="160"/>
      <c r="M147" s="160"/>
    </row>
    <row r="148" spans="1:13" ht="14.5">
      <c r="A148" s="160"/>
      <c r="B148" s="160"/>
      <c r="C148" s="160"/>
      <c r="D148" s="160"/>
      <c r="E148" s="160"/>
      <c r="F148" s="160"/>
      <c r="G148" s="160"/>
      <c r="H148" s="160"/>
      <c r="I148" s="160"/>
      <c r="J148" s="160"/>
      <c r="K148" s="160"/>
      <c r="L148" s="160"/>
      <c r="M148" s="160"/>
    </row>
    <row r="149" spans="1:13" ht="14.5">
      <c r="A149" s="160"/>
      <c r="B149" s="160"/>
      <c r="C149" s="160"/>
      <c r="D149" s="160"/>
      <c r="E149" s="160"/>
      <c r="F149" s="160"/>
      <c r="G149" s="160"/>
      <c r="H149" s="160"/>
      <c r="I149" s="160"/>
      <c r="J149" s="160"/>
      <c r="K149" s="160"/>
      <c r="L149" s="160"/>
      <c r="M149" s="160"/>
    </row>
    <row r="150" spans="1:13" ht="14.5">
      <c r="A150" s="160"/>
      <c r="B150" s="160"/>
      <c r="C150" s="160"/>
      <c r="D150" s="160"/>
      <c r="E150" s="160"/>
      <c r="F150" s="160"/>
      <c r="G150" s="160"/>
      <c r="H150" s="160"/>
      <c r="I150" s="160"/>
      <c r="J150" s="160"/>
      <c r="K150" s="160"/>
      <c r="L150" s="160"/>
      <c r="M150" s="160"/>
    </row>
    <row r="151" spans="1:13" ht="14.5">
      <c r="A151" s="160"/>
      <c r="B151" s="160"/>
      <c r="C151" s="160"/>
      <c r="D151" s="160"/>
      <c r="E151" s="160"/>
      <c r="F151" s="160"/>
      <c r="G151" s="160"/>
      <c r="H151" s="160"/>
      <c r="I151" s="160"/>
      <c r="J151" s="160"/>
      <c r="K151" s="160"/>
      <c r="L151" s="160"/>
      <c r="M151" s="160"/>
    </row>
    <row r="152" spans="1:13" ht="14.5">
      <c r="A152" s="160"/>
      <c r="B152" s="160"/>
      <c r="C152" s="160"/>
      <c r="D152" s="160"/>
      <c r="E152" s="160"/>
      <c r="F152" s="160"/>
      <c r="G152" s="160"/>
      <c r="H152" s="160"/>
      <c r="I152" s="160"/>
      <c r="J152" s="160"/>
      <c r="K152" s="160"/>
      <c r="L152" s="160"/>
      <c r="M152" s="160"/>
    </row>
    <row r="153" spans="1:13" ht="14.5">
      <c r="A153" s="160"/>
      <c r="B153" s="160"/>
      <c r="C153" s="160"/>
      <c r="D153" s="160"/>
      <c r="E153" s="160"/>
      <c r="F153" s="160"/>
      <c r="G153" s="160"/>
      <c r="H153" s="160"/>
      <c r="I153" s="160"/>
      <c r="J153" s="160"/>
      <c r="K153" s="160"/>
      <c r="L153" s="160"/>
      <c r="M153" s="160"/>
    </row>
    <row r="154" spans="1:13" ht="14.5">
      <c r="A154" s="160"/>
      <c r="B154" s="160"/>
      <c r="C154" s="160"/>
      <c r="D154" s="160"/>
      <c r="E154" s="160"/>
      <c r="F154" s="160"/>
      <c r="G154" s="160"/>
      <c r="H154" s="160"/>
      <c r="I154" s="160"/>
      <c r="J154" s="160"/>
      <c r="K154" s="160"/>
      <c r="L154" s="160"/>
      <c r="M154" s="160"/>
    </row>
    <row r="155" spans="1:13" ht="14.5">
      <c r="A155" s="160"/>
      <c r="B155" s="160"/>
      <c r="C155" s="160"/>
      <c r="D155" s="160"/>
      <c r="E155" s="160"/>
      <c r="F155" s="160"/>
      <c r="G155" s="160"/>
      <c r="H155" s="160"/>
      <c r="I155" s="160"/>
      <c r="J155" s="160"/>
      <c r="K155" s="160"/>
      <c r="L155" s="160"/>
      <c r="M155" s="160"/>
    </row>
    <row r="156" spans="1:13" ht="14.5">
      <c r="A156" s="160"/>
      <c r="B156" s="160"/>
      <c r="C156" s="160"/>
      <c r="D156" s="160"/>
      <c r="E156" s="160"/>
      <c r="F156" s="160"/>
      <c r="G156" s="160"/>
      <c r="H156" s="160"/>
      <c r="I156" s="160"/>
      <c r="J156" s="160"/>
      <c r="K156" s="160"/>
      <c r="L156" s="160"/>
      <c r="M156" s="160"/>
    </row>
    <row r="157" spans="1:13" ht="14.5">
      <c r="A157" s="160"/>
      <c r="B157" s="160"/>
      <c r="C157" s="160"/>
      <c r="D157" s="160"/>
      <c r="E157" s="160"/>
      <c r="F157" s="160"/>
      <c r="G157" s="160"/>
      <c r="H157" s="160"/>
      <c r="I157" s="160"/>
      <c r="J157" s="160"/>
      <c r="K157" s="160"/>
      <c r="L157" s="160"/>
      <c r="M157" s="160"/>
    </row>
    <row r="158" spans="1:13" ht="14.5">
      <c r="A158" s="160"/>
      <c r="B158" s="160"/>
      <c r="C158" s="160"/>
      <c r="D158" s="160"/>
      <c r="E158" s="160"/>
      <c r="F158" s="160"/>
      <c r="G158" s="160"/>
      <c r="H158" s="160"/>
      <c r="I158" s="160"/>
      <c r="J158" s="160"/>
      <c r="K158" s="160"/>
      <c r="L158" s="160"/>
      <c r="M158" s="160"/>
    </row>
    <row r="159" spans="1:13" ht="14.5">
      <c r="A159" s="160"/>
      <c r="B159" s="160"/>
      <c r="C159" s="160"/>
      <c r="D159" s="160"/>
      <c r="E159" s="160"/>
      <c r="F159" s="160"/>
      <c r="G159" s="160"/>
      <c r="H159" s="160"/>
      <c r="I159" s="160"/>
      <c r="J159" s="160"/>
      <c r="K159" s="160"/>
      <c r="L159" s="160"/>
      <c r="M159" s="160"/>
    </row>
    <row r="160" spans="1:13" ht="14.5">
      <c r="A160" s="160"/>
      <c r="B160" s="160"/>
      <c r="C160" s="160"/>
      <c r="D160" s="160"/>
      <c r="E160" s="160"/>
      <c r="F160" s="160"/>
      <c r="G160" s="160"/>
      <c r="H160" s="160"/>
      <c r="I160" s="160"/>
      <c r="J160" s="160"/>
      <c r="K160" s="160"/>
      <c r="L160" s="160"/>
      <c r="M160" s="160"/>
    </row>
    <row r="161" spans="1:13" ht="14.5">
      <c r="A161" s="160"/>
      <c r="B161" s="160"/>
      <c r="C161" s="160"/>
      <c r="D161" s="160"/>
      <c r="E161" s="160"/>
      <c r="F161" s="160"/>
      <c r="G161" s="160"/>
      <c r="H161" s="160"/>
      <c r="I161" s="160"/>
      <c r="J161" s="160"/>
      <c r="K161" s="160"/>
      <c r="L161" s="160"/>
      <c r="M161" s="160"/>
    </row>
  </sheetData>
  <mergeCells count="9">
    <mergeCell ref="A102:C102"/>
    <mergeCell ref="A103:C103"/>
    <mergeCell ref="A104:C104"/>
    <mergeCell ref="A1:C1"/>
    <mergeCell ref="A36:C36"/>
    <mergeCell ref="A4:C4"/>
    <mergeCell ref="A31:C31"/>
    <mergeCell ref="A32:C32"/>
    <mergeCell ref="A33:C33"/>
  </mergeCells>
  <conditionalFormatting sqref="A38:C98">
    <cfRule type="expression" dxfId="0" priority="1">
      <formula>MOD(ROW(),2)=0</formula>
    </cfRule>
  </conditionalFormatting>
  <hyperlinks>
    <hyperlink ref="A2" location="Inhalt!A1" display="Zurück zum Inhalt - HF-03"/>
  </hyperlinks>
  <pageMargins left="0.7" right="0.7" top="0.78740157499999996" bottom="0.78740157499999996" header="0.3" footer="0.3"/>
  <pageSetup paperSize="9" orientation="portrait" r:id="rId1"/>
  <ignoredErrors>
    <ignoredError sqref="C38:C98 B40:B9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X161"/>
  <sheetViews>
    <sheetView zoomScale="80" zoomScaleNormal="80" workbookViewId="0">
      <selection activeCell="A2" sqref="A2"/>
    </sheetView>
  </sheetViews>
  <sheetFormatPr baseColWidth="10" defaultColWidth="11" defaultRowHeight="14"/>
  <cols>
    <col min="1" max="1" width="23.5" style="3" customWidth="1"/>
    <col min="2" max="2" width="11.08203125" style="3" customWidth="1"/>
    <col min="3" max="16384" width="11" style="3"/>
  </cols>
  <sheetData>
    <row r="1" spans="1:13" ht="23.5">
      <c r="A1" s="795">
        <v>2021</v>
      </c>
      <c r="B1" s="795"/>
      <c r="C1" s="271"/>
      <c r="D1" s="271"/>
      <c r="E1" s="271"/>
      <c r="F1" s="271"/>
      <c r="G1" s="271"/>
      <c r="H1" s="271"/>
      <c r="I1" s="271"/>
      <c r="J1" s="271"/>
      <c r="K1" s="271"/>
      <c r="L1" s="271"/>
      <c r="M1" s="271"/>
    </row>
    <row r="2" spans="1:13" s="712" customFormat="1" ht="14.5" customHeight="1">
      <c r="A2" s="779" t="s">
        <v>109</v>
      </c>
    </row>
    <row r="3" spans="1:13" s="712" customFormat="1" ht="14.5" customHeight="1">
      <c r="A3" s="165"/>
    </row>
    <row r="4" spans="1:13" ht="70.5" customHeight="1">
      <c r="A4" s="800" t="s">
        <v>257</v>
      </c>
      <c r="B4" s="800"/>
      <c r="C4" s="773"/>
      <c r="D4" s="271"/>
      <c r="E4" s="388"/>
      <c r="F4" s="271"/>
      <c r="G4" s="271"/>
      <c r="H4" s="271"/>
      <c r="I4" s="271"/>
      <c r="J4" s="271"/>
      <c r="K4" s="271"/>
      <c r="L4" s="271"/>
      <c r="M4" s="271"/>
    </row>
    <row r="5" spans="1:13" ht="28.15" customHeight="1">
      <c r="A5" s="796" t="s">
        <v>21</v>
      </c>
      <c r="B5" s="411" t="s">
        <v>22</v>
      </c>
      <c r="C5" s="271"/>
      <c r="D5" s="271"/>
      <c r="E5" s="388"/>
      <c r="F5" s="271"/>
      <c r="G5" s="271"/>
      <c r="H5" s="271"/>
      <c r="I5" s="271"/>
      <c r="J5" s="271"/>
      <c r="K5" s="271"/>
      <c r="L5" s="271"/>
      <c r="M5" s="271"/>
    </row>
    <row r="6" spans="1:13" ht="14.9" customHeight="1" thickBot="1">
      <c r="A6" s="797"/>
      <c r="B6" s="412" t="s">
        <v>0</v>
      </c>
      <c r="C6" s="389"/>
      <c r="D6" s="390"/>
      <c r="E6" s="388"/>
      <c r="F6" s="271"/>
      <c r="G6" s="271"/>
      <c r="H6" s="271"/>
      <c r="I6" s="271"/>
      <c r="J6" s="271"/>
      <c r="K6" s="271"/>
      <c r="L6" s="271"/>
      <c r="M6" s="271"/>
    </row>
    <row r="7" spans="1:13" ht="14.5">
      <c r="A7" s="418" t="s">
        <v>16</v>
      </c>
      <c r="B7" s="173">
        <v>99803</v>
      </c>
      <c r="C7" s="389"/>
      <c r="D7" s="390"/>
      <c r="E7" s="388"/>
      <c r="F7" s="271"/>
      <c r="G7" s="271"/>
      <c r="H7" s="271"/>
      <c r="I7" s="271"/>
      <c r="J7" s="271"/>
      <c r="K7" s="271"/>
      <c r="L7" s="271"/>
      <c r="M7" s="271"/>
    </row>
    <row r="8" spans="1:13" ht="14.5">
      <c r="A8" s="419" t="s">
        <v>15</v>
      </c>
      <c r="B8" s="170">
        <v>100886</v>
      </c>
      <c r="C8" s="389"/>
      <c r="D8" s="390"/>
      <c r="E8" s="388"/>
      <c r="F8" s="271"/>
      <c r="G8" s="271"/>
      <c r="H8" s="271"/>
      <c r="I8" s="271"/>
      <c r="J8" s="271"/>
      <c r="K8" s="271"/>
      <c r="L8" s="271"/>
      <c r="M8" s="271"/>
    </row>
    <row r="9" spans="1:13" ht="14.5">
      <c r="A9" s="418" t="s">
        <v>18</v>
      </c>
      <c r="B9" s="173">
        <v>35076</v>
      </c>
      <c r="C9" s="389"/>
      <c r="D9" s="390"/>
      <c r="E9" s="388"/>
      <c r="F9" s="271"/>
      <c r="G9" s="271"/>
      <c r="H9" s="271"/>
      <c r="I9" s="271"/>
      <c r="J9" s="271"/>
      <c r="K9" s="271"/>
      <c r="L9" s="271"/>
      <c r="M9" s="271"/>
    </row>
    <row r="10" spans="1:13" ht="14.5">
      <c r="A10" s="419" t="s">
        <v>14</v>
      </c>
      <c r="B10" s="170">
        <v>19178</v>
      </c>
      <c r="C10" s="389"/>
      <c r="D10" s="390"/>
      <c r="E10" s="388"/>
      <c r="F10" s="271"/>
      <c r="G10" s="271"/>
      <c r="H10" s="271"/>
      <c r="I10" s="271"/>
      <c r="J10" s="271"/>
      <c r="K10" s="271"/>
      <c r="L10" s="271"/>
      <c r="M10" s="271"/>
    </row>
    <row r="11" spans="1:13" ht="14.5">
      <c r="A11" s="418" t="s">
        <v>13</v>
      </c>
      <c r="B11" s="173">
        <v>5843</v>
      </c>
      <c r="C11" s="389"/>
      <c r="D11" s="390"/>
      <c r="E11" s="388"/>
      <c r="F11" s="271"/>
      <c r="G11" s="271"/>
      <c r="H11" s="271"/>
      <c r="I11" s="271"/>
      <c r="J11" s="271"/>
      <c r="K11" s="271"/>
      <c r="L11" s="271"/>
      <c r="M11" s="271"/>
    </row>
    <row r="12" spans="1:13" ht="14.5">
      <c r="A12" s="419" t="s">
        <v>12</v>
      </c>
      <c r="B12" s="170">
        <v>17982</v>
      </c>
      <c r="C12" s="389"/>
      <c r="D12" s="390"/>
      <c r="E12" s="388"/>
      <c r="F12" s="271"/>
      <c r="G12" s="271"/>
      <c r="H12" s="271"/>
      <c r="I12" s="271"/>
      <c r="J12" s="271"/>
      <c r="K12" s="271"/>
      <c r="L12" s="271"/>
      <c r="M12" s="271"/>
    </row>
    <row r="13" spans="1:13" ht="14.5">
      <c r="A13" s="418" t="s">
        <v>11</v>
      </c>
      <c r="B13" s="173">
        <v>53738</v>
      </c>
      <c r="C13" s="389"/>
      <c r="D13" s="390"/>
      <c r="E13" s="388"/>
      <c r="F13" s="271"/>
      <c r="G13" s="271"/>
      <c r="H13" s="271"/>
      <c r="I13" s="271"/>
      <c r="J13" s="271"/>
      <c r="K13" s="271"/>
      <c r="L13" s="271"/>
      <c r="M13" s="271"/>
    </row>
    <row r="14" spans="1:13" ht="14.5">
      <c r="A14" s="419" t="s">
        <v>10</v>
      </c>
      <c r="B14" s="170">
        <v>11288</v>
      </c>
      <c r="C14" s="389"/>
      <c r="D14" s="390"/>
      <c r="E14" s="388"/>
      <c r="F14" s="271"/>
      <c r="G14" s="271"/>
      <c r="H14" s="271"/>
      <c r="I14" s="271"/>
      <c r="J14" s="271"/>
      <c r="K14" s="271"/>
      <c r="L14" s="271"/>
      <c r="M14" s="271"/>
    </row>
    <row r="15" spans="1:13" ht="14.5">
      <c r="A15" s="418" t="s">
        <v>9</v>
      </c>
      <c r="B15" s="173">
        <v>61661</v>
      </c>
      <c r="C15" s="389"/>
      <c r="D15" s="390"/>
      <c r="E15" s="388"/>
      <c r="F15" s="271"/>
      <c r="G15" s="271"/>
      <c r="H15" s="271"/>
      <c r="I15" s="271"/>
      <c r="J15" s="271"/>
      <c r="K15" s="271"/>
      <c r="L15" s="271"/>
      <c r="M15" s="271"/>
    </row>
    <row r="16" spans="1:13" ht="14.5">
      <c r="A16" s="419" t="s">
        <v>8</v>
      </c>
      <c r="B16" s="170">
        <v>130477</v>
      </c>
      <c r="C16" s="389"/>
      <c r="D16" s="390"/>
      <c r="E16" s="388"/>
      <c r="F16" s="271"/>
      <c r="G16" s="271"/>
      <c r="H16" s="271"/>
      <c r="I16" s="271"/>
      <c r="J16" s="271"/>
      <c r="K16" s="271"/>
      <c r="L16" s="271"/>
      <c r="M16" s="271"/>
    </row>
    <row r="17" spans="1:13" ht="14.5">
      <c r="A17" s="418" t="s">
        <v>7</v>
      </c>
      <c r="B17" s="173">
        <v>33813</v>
      </c>
      <c r="C17" s="389"/>
      <c r="D17" s="390"/>
      <c r="E17" s="388"/>
      <c r="F17" s="271"/>
      <c r="G17" s="271"/>
      <c r="H17" s="271"/>
      <c r="I17" s="271"/>
      <c r="J17" s="271"/>
      <c r="K17" s="271"/>
      <c r="L17" s="271"/>
      <c r="M17" s="271"/>
    </row>
    <row r="18" spans="1:13" ht="14.5">
      <c r="A18" s="419" t="s">
        <v>6</v>
      </c>
      <c r="B18" s="170">
        <v>6927</v>
      </c>
      <c r="C18" s="389"/>
      <c r="D18" s="390"/>
      <c r="E18" s="388"/>
      <c r="F18" s="271"/>
      <c r="G18" s="271"/>
      <c r="H18" s="271"/>
      <c r="I18" s="271"/>
      <c r="J18" s="271"/>
      <c r="K18" s="271"/>
      <c r="L18" s="271"/>
      <c r="M18" s="271"/>
    </row>
    <row r="19" spans="1:13" ht="14.5">
      <c r="A19" s="418" t="s">
        <v>5</v>
      </c>
      <c r="B19" s="173">
        <v>30774</v>
      </c>
      <c r="C19" s="389"/>
      <c r="D19" s="390"/>
      <c r="E19" s="388"/>
      <c r="F19" s="271"/>
      <c r="G19" s="271"/>
      <c r="H19" s="271"/>
      <c r="I19" s="271"/>
      <c r="J19" s="271"/>
      <c r="K19" s="271"/>
      <c r="L19" s="271"/>
      <c r="M19" s="271"/>
    </row>
    <row r="20" spans="1:13" ht="14.5">
      <c r="A20" s="419" t="s">
        <v>4</v>
      </c>
      <c r="B20" s="170">
        <v>16136</v>
      </c>
      <c r="C20" s="389"/>
      <c r="D20" s="394"/>
      <c r="E20" s="388"/>
      <c r="F20" s="271"/>
      <c r="G20" s="271"/>
      <c r="H20" s="271"/>
      <c r="I20" s="271"/>
      <c r="J20" s="271"/>
      <c r="K20" s="271"/>
      <c r="L20" s="271"/>
      <c r="M20" s="271"/>
    </row>
    <row r="21" spans="1:13" ht="14.5">
      <c r="A21" s="418" t="s">
        <v>3</v>
      </c>
      <c r="B21" s="413">
        <v>22071</v>
      </c>
      <c r="C21" s="389"/>
      <c r="D21" s="390"/>
      <c r="E21" s="388"/>
      <c r="F21" s="271"/>
      <c r="G21" s="271"/>
      <c r="H21" s="271"/>
      <c r="I21" s="271"/>
      <c r="J21" s="271"/>
      <c r="K21" s="271"/>
      <c r="L21" s="271"/>
      <c r="M21" s="271"/>
    </row>
    <row r="22" spans="1:13" ht="15" thickBot="1">
      <c r="A22" s="419" t="s">
        <v>2</v>
      </c>
      <c r="B22" s="414">
        <v>15895</v>
      </c>
      <c r="C22" s="389"/>
      <c r="D22" s="390"/>
      <c r="E22" s="388"/>
      <c r="F22" s="271"/>
      <c r="G22" s="271"/>
      <c r="H22" s="271"/>
      <c r="I22" s="271"/>
      <c r="J22" s="271"/>
      <c r="K22" s="271"/>
      <c r="L22" s="271"/>
      <c r="M22" s="271"/>
    </row>
    <row r="23" spans="1:13" ht="14.5">
      <c r="A23" s="420" t="s">
        <v>17</v>
      </c>
      <c r="B23" s="415">
        <v>533201</v>
      </c>
      <c r="C23" s="389"/>
      <c r="D23" s="390"/>
      <c r="E23" s="388"/>
      <c r="F23" s="271"/>
      <c r="G23" s="271"/>
      <c r="H23" s="271"/>
      <c r="I23" s="271"/>
      <c r="J23" s="271"/>
      <c r="K23" s="271"/>
      <c r="L23" s="271"/>
      <c r="M23" s="271"/>
    </row>
    <row r="24" spans="1:13" ht="14.5">
      <c r="A24" s="421" t="s">
        <v>19</v>
      </c>
      <c r="B24" s="416">
        <v>128347</v>
      </c>
      <c r="C24" s="389"/>
      <c r="D24" s="397"/>
      <c r="E24" s="388"/>
      <c r="F24" s="271"/>
      <c r="G24" s="271"/>
      <c r="H24" s="271"/>
      <c r="I24" s="271"/>
      <c r="J24" s="271"/>
      <c r="K24" s="271"/>
      <c r="L24" s="271"/>
      <c r="M24" s="271"/>
    </row>
    <row r="25" spans="1:13" ht="15" thickBot="1">
      <c r="A25" s="422" t="s">
        <v>20</v>
      </c>
      <c r="B25" s="417">
        <v>661548</v>
      </c>
      <c r="C25" s="389"/>
      <c r="D25" s="389"/>
      <c r="E25" s="388"/>
      <c r="F25" s="271"/>
      <c r="G25" s="271"/>
      <c r="H25" s="271"/>
      <c r="I25" s="271"/>
      <c r="J25" s="271"/>
      <c r="K25" s="271"/>
      <c r="L25" s="271"/>
      <c r="M25" s="271"/>
    </row>
    <row r="26" spans="1:13" s="23" customFormat="1" ht="12.5">
      <c r="A26" s="801" t="s">
        <v>243</v>
      </c>
      <c r="B26" s="801"/>
      <c r="C26" s="332"/>
      <c r="D26" s="332"/>
      <c r="E26" s="342"/>
      <c r="F26" s="342"/>
      <c r="G26" s="342"/>
      <c r="H26" s="342"/>
      <c r="I26" s="342"/>
      <c r="J26" s="342"/>
      <c r="K26" s="342"/>
      <c r="L26" s="342"/>
      <c r="M26" s="342"/>
    </row>
    <row r="27" spans="1:13" ht="75" customHeight="1">
      <c r="A27" s="799" t="s">
        <v>414</v>
      </c>
      <c r="B27" s="799"/>
      <c r="C27" s="772"/>
      <c r="D27" s="772"/>
      <c r="E27" s="271"/>
      <c r="F27" s="271"/>
      <c r="G27" s="271"/>
      <c r="H27" s="271"/>
      <c r="I27" s="271"/>
      <c r="J27" s="271"/>
      <c r="K27" s="271"/>
      <c r="L27" s="271"/>
      <c r="M27" s="271"/>
    </row>
    <row r="28" spans="1:13" ht="14.5">
      <c r="A28" s="798"/>
      <c r="B28" s="798"/>
      <c r="C28" s="271"/>
      <c r="D28" s="271"/>
      <c r="E28" s="271"/>
      <c r="F28" s="271"/>
      <c r="G28" s="271"/>
      <c r="H28" s="271"/>
      <c r="I28" s="271"/>
      <c r="J28" s="271"/>
      <c r="K28" s="271"/>
      <c r="L28" s="271"/>
      <c r="M28" s="271"/>
    </row>
    <row r="29" spans="1:13" ht="23.5">
      <c r="A29" s="795">
        <v>2020</v>
      </c>
      <c r="B29" s="795"/>
      <c r="C29" s="271"/>
      <c r="D29" s="271"/>
      <c r="E29" s="271"/>
      <c r="F29" s="271"/>
      <c r="G29" s="271"/>
      <c r="H29" s="271"/>
      <c r="I29" s="271"/>
      <c r="J29" s="271"/>
      <c r="K29" s="271"/>
      <c r="L29" s="271"/>
      <c r="M29" s="271"/>
    </row>
    <row r="30" spans="1:13" ht="14.5">
      <c r="A30" s="165"/>
      <c r="B30" s="271"/>
      <c r="C30" s="271"/>
      <c r="D30" s="271"/>
      <c r="E30" s="271"/>
      <c r="F30" s="271"/>
      <c r="G30" s="271"/>
      <c r="H30" s="271"/>
      <c r="I30" s="271"/>
      <c r="J30" s="271"/>
      <c r="K30" s="271"/>
      <c r="L30" s="271"/>
      <c r="M30" s="271"/>
    </row>
    <row r="31" spans="1:13" ht="63.75" customHeight="1">
      <c r="A31" s="800" t="s">
        <v>258</v>
      </c>
      <c r="B31" s="800"/>
      <c r="C31" s="773"/>
      <c r="D31" s="271"/>
      <c r="E31" s="271"/>
      <c r="F31" s="271"/>
      <c r="G31" s="271"/>
      <c r="H31" s="271"/>
      <c r="I31" s="271"/>
      <c r="J31" s="271"/>
      <c r="K31" s="271"/>
      <c r="L31" s="271"/>
      <c r="M31" s="271"/>
    </row>
    <row r="32" spans="1:13" ht="28.15" customHeight="1">
      <c r="A32" s="796" t="s">
        <v>21</v>
      </c>
      <c r="B32" s="411" t="s">
        <v>22</v>
      </c>
      <c r="C32" s="271"/>
      <c r="D32" s="271"/>
      <c r="E32" s="271"/>
      <c r="F32" s="271"/>
      <c r="G32" s="271"/>
      <c r="H32" s="271"/>
      <c r="I32" s="271"/>
      <c r="J32" s="271"/>
      <c r="K32" s="271"/>
      <c r="L32" s="271"/>
      <c r="M32" s="271"/>
    </row>
    <row r="33" spans="1:13" ht="15.75" customHeight="1" thickBot="1">
      <c r="A33" s="797"/>
      <c r="B33" s="412" t="s">
        <v>0</v>
      </c>
      <c r="C33" s="389"/>
      <c r="D33" s="390"/>
      <c r="E33" s="271"/>
      <c r="F33" s="271"/>
      <c r="G33" s="271"/>
      <c r="H33" s="271"/>
      <c r="I33" s="271"/>
      <c r="J33" s="271"/>
      <c r="K33" s="271"/>
      <c r="L33" s="271"/>
      <c r="M33" s="271"/>
    </row>
    <row r="34" spans="1:13" ht="14.5">
      <c r="A34" s="418" t="s">
        <v>16</v>
      </c>
      <c r="B34" s="173">
        <v>96434</v>
      </c>
      <c r="C34" s="389"/>
      <c r="D34" s="390"/>
      <c r="E34" s="271"/>
      <c r="F34" s="271"/>
      <c r="G34" s="271"/>
      <c r="H34" s="271"/>
      <c r="I34" s="271"/>
      <c r="J34" s="271"/>
      <c r="K34" s="271"/>
      <c r="L34" s="271"/>
      <c r="M34" s="271"/>
    </row>
    <row r="35" spans="1:13" ht="14.5">
      <c r="A35" s="419" t="s">
        <v>15</v>
      </c>
      <c r="B35" s="170">
        <v>97317</v>
      </c>
      <c r="C35" s="389"/>
      <c r="D35" s="390"/>
      <c r="E35" s="271"/>
      <c r="F35" s="271"/>
      <c r="G35" s="271"/>
      <c r="H35" s="271"/>
      <c r="I35" s="271"/>
      <c r="J35" s="271"/>
      <c r="K35" s="271"/>
      <c r="L35" s="271"/>
      <c r="M35" s="271"/>
    </row>
    <row r="36" spans="1:13" ht="14.5">
      <c r="A36" s="418" t="s">
        <v>18</v>
      </c>
      <c r="B36" s="173">
        <v>34098</v>
      </c>
      <c r="C36" s="389"/>
      <c r="D36" s="390"/>
      <c r="E36" s="271"/>
      <c r="F36" s="271"/>
      <c r="G36" s="271"/>
      <c r="H36" s="271"/>
      <c r="I36" s="271"/>
      <c r="J36" s="271"/>
      <c r="K36" s="271"/>
      <c r="L36" s="271"/>
      <c r="M36" s="271"/>
    </row>
    <row r="37" spans="1:13" ht="14.5">
      <c r="A37" s="419" t="s">
        <v>14</v>
      </c>
      <c r="B37" s="170">
        <v>18500</v>
      </c>
      <c r="C37" s="389"/>
      <c r="D37" s="390"/>
      <c r="E37" s="271"/>
      <c r="F37" s="271"/>
      <c r="G37" s="271"/>
      <c r="H37" s="271"/>
      <c r="I37" s="271"/>
      <c r="J37" s="271"/>
      <c r="K37" s="271"/>
      <c r="L37" s="271"/>
      <c r="M37" s="271"/>
    </row>
    <row r="38" spans="1:13" ht="14.5">
      <c r="A38" s="418" t="s">
        <v>13</v>
      </c>
      <c r="B38" s="173">
        <v>5714</v>
      </c>
      <c r="C38" s="389"/>
      <c r="D38" s="390"/>
      <c r="E38" s="271"/>
      <c r="F38" s="271"/>
      <c r="G38" s="271"/>
      <c r="H38" s="271"/>
      <c r="I38" s="271"/>
      <c r="J38" s="271"/>
      <c r="K38" s="271"/>
      <c r="L38" s="271"/>
      <c r="M38" s="271"/>
    </row>
    <row r="39" spans="1:13" ht="14.5">
      <c r="A39" s="419" t="s">
        <v>12</v>
      </c>
      <c r="B39" s="170">
        <v>17629</v>
      </c>
      <c r="C39" s="389"/>
      <c r="D39" s="390"/>
      <c r="E39" s="271"/>
      <c r="F39" s="271"/>
      <c r="G39" s="271"/>
      <c r="H39" s="271"/>
      <c r="I39" s="271"/>
      <c r="J39" s="271"/>
      <c r="K39" s="271"/>
      <c r="L39" s="271"/>
      <c r="M39" s="271"/>
    </row>
    <row r="40" spans="1:13" ht="14.5">
      <c r="A40" s="418" t="s">
        <v>11</v>
      </c>
      <c r="B40" s="173">
        <v>51302</v>
      </c>
      <c r="C40" s="389"/>
      <c r="D40" s="390"/>
      <c r="E40" s="271"/>
      <c r="F40" s="271"/>
      <c r="G40" s="271"/>
      <c r="H40" s="271"/>
      <c r="I40" s="271"/>
      <c r="J40" s="271"/>
      <c r="K40" s="271"/>
      <c r="L40" s="271"/>
      <c r="M40" s="271"/>
    </row>
    <row r="41" spans="1:13" ht="14.5">
      <c r="A41" s="419" t="s">
        <v>10</v>
      </c>
      <c r="B41" s="170">
        <v>11206</v>
      </c>
      <c r="C41" s="389"/>
      <c r="D41" s="390"/>
      <c r="E41" s="271"/>
      <c r="F41" s="271"/>
      <c r="G41" s="271"/>
      <c r="H41" s="271"/>
      <c r="I41" s="271"/>
      <c r="J41" s="271"/>
      <c r="K41" s="271"/>
      <c r="L41" s="271"/>
      <c r="M41" s="271"/>
    </row>
    <row r="42" spans="1:13" ht="14.5">
      <c r="A42" s="418" t="s">
        <v>9</v>
      </c>
      <c r="B42" s="173">
        <v>58547</v>
      </c>
      <c r="C42" s="389"/>
      <c r="D42" s="390"/>
      <c r="E42" s="271"/>
      <c r="F42" s="271"/>
      <c r="G42" s="271"/>
      <c r="H42" s="271"/>
      <c r="I42" s="271"/>
      <c r="J42" s="271"/>
      <c r="K42" s="271"/>
      <c r="L42" s="271"/>
      <c r="M42" s="271"/>
    </row>
    <row r="43" spans="1:13" ht="14.5">
      <c r="A43" s="419" t="s">
        <v>8</v>
      </c>
      <c r="B43" s="170">
        <v>124265</v>
      </c>
      <c r="C43" s="389"/>
      <c r="D43" s="390"/>
      <c r="E43" s="271"/>
      <c r="F43" s="271"/>
      <c r="G43" s="271"/>
      <c r="H43" s="271"/>
      <c r="I43" s="271"/>
      <c r="J43" s="271"/>
      <c r="K43" s="271"/>
      <c r="L43" s="271"/>
      <c r="M43" s="271"/>
    </row>
    <row r="44" spans="1:13" ht="14.5">
      <c r="A44" s="418" t="s">
        <v>7</v>
      </c>
      <c r="B44" s="173">
        <v>32960</v>
      </c>
      <c r="C44" s="389"/>
      <c r="D44" s="390"/>
      <c r="E44" s="271"/>
      <c r="F44" s="271"/>
      <c r="G44" s="271"/>
      <c r="H44" s="271"/>
      <c r="I44" s="271"/>
      <c r="J44" s="271"/>
      <c r="K44" s="271"/>
      <c r="L44" s="271"/>
      <c r="M44" s="271"/>
    </row>
    <row r="45" spans="1:13" ht="14.5">
      <c r="A45" s="419" t="s">
        <v>6</v>
      </c>
      <c r="B45" s="170">
        <v>6708</v>
      </c>
      <c r="C45" s="389"/>
      <c r="D45" s="390"/>
      <c r="E45" s="271"/>
      <c r="F45" s="271"/>
      <c r="G45" s="271"/>
      <c r="H45" s="271"/>
      <c r="I45" s="271"/>
      <c r="J45" s="271"/>
      <c r="K45" s="271"/>
      <c r="L45" s="271"/>
      <c r="M45" s="271"/>
    </row>
    <row r="46" spans="1:13" ht="14.5">
      <c r="A46" s="418" t="s">
        <v>5</v>
      </c>
      <c r="B46" s="173">
        <v>30191</v>
      </c>
      <c r="C46" s="389"/>
      <c r="D46" s="390"/>
      <c r="E46" s="271"/>
      <c r="F46" s="271"/>
      <c r="G46" s="271"/>
      <c r="H46" s="271"/>
      <c r="I46" s="271"/>
      <c r="J46" s="271"/>
      <c r="K46" s="271"/>
      <c r="L46" s="271"/>
      <c r="M46" s="271"/>
    </row>
    <row r="47" spans="1:13" ht="14.5">
      <c r="A47" s="419" t="s">
        <v>4</v>
      </c>
      <c r="B47" s="170">
        <v>16111</v>
      </c>
      <c r="C47" s="389"/>
      <c r="D47" s="394"/>
      <c r="E47" s="271"/>
      <c r="F47" s="271"/>
      <c r="G47" s="271"/>
      <c r="H47" s="271"/>
      <c r="I47" s="271"/>
      <c r="J47" s="271"/>
      <c r="K47" s="271"/>
      <c r="L47" s="271"/>
      <c r="M47" s="271"/>
    </row>
    <row r="48" spans="1:13" ht="14.5">
      <c r="A48" s="418" t="s">
        <v>3</v>
      </c>
      <c r="B48" s="173">
        <v>21039</v>
      </c>
      <c r="C48" s="389"/>
      <c r="D48" s="390"/>
      <c r="E48" s="271"/>
      <c r="F48" s="271"/>
      <c r="G48" s="271"/>
      <c r="H48" s="271"/>
      <c r="I48" s="271"/>
      <c r="J48" s="271"/>
      <c r="K48" s="271"/>
      <c r="L48" s="271"/>
      <c r="M48" s="271"/>
    </row>
    <row r="49" spans="1:16352" ht="15" thickBot="1">
      <c r="A49" s="419" t="s">
        <v>2</v>
      </c>
      <c r="B49" s="414">
        <v>15609</v>
      </c>
      <c r="C49" s="389"/>
      <c r="D49" s="390"/>
      <c r="E49" s="271"/>
      <c r="F49" s="271"/>
      <c r="G49" s="271"/>
      <c r="H49" s="271"/>
      <c r="I49" s="271"/>
      <c r="J49" s="271"/>
      <c r="K49" s="271"/>
      <c r="L49" s="271"/>
      <c r="M49" s="271"/>
    </row>
    <row r="50" spans="1:16352" ht="14.5">
      <c r="A50" s="420" t="s">
        <v>17</v>
      </c>
      <c r="B50" s="415">
        <v>511915</v>
      </c>
      <c r="C50" s="389"/>
      <c r="D50" s="390"/>
      <c r="E50" s="271"/>
      <c r="F50" s="271"/>
      <c r="G50" s="271"/>
      <c r="H50" s="271"/>
      <c r="I50" s="271"/>
      <c r="J50" s="271"/>
      <c r="K50" s="271"/>
      <c r="L50" s="271"/>
      <c r="M50" s="271"/>
    </row>
    <row r="51" spans="1:16352" ht="14.5">
      <c r="A51" s="421" t="s">
        <v>19</v>
      </c>
      <c r="B51" s="416">
        <v>125715</v>
      </c>
      <c r="C51" s="389"/>
      <c r="D51" s="397"/>
      <c r="E51" s="271"/>
      <c r="F51" s="271"/>
      <c r="G51" s="271"/>
      <c r="H51" s="271"/>
      <c r="I51" s="271"/>
      <c r="J51" s="271"/>
      <c r="K51" s="271"/>
      <c r="L51" s="271"/>
      <c r="M51" s="271"/>
    </row>
    <row r="52" spans="1:16352" ht="15" thickBot="1">
      <c r="A52" s="422" t="s">
        <v>20</v>
      </c>
      <c r="B52" s="417">
        <v>637630</v>
      </c>
      <c r="C52" s="389"/>
      <c r="D52" s="389"/>
      <c r="E52" s="271"/>
      <c r="F52" s="271"/>
      <c r="G52" s="271"/>
      <c r="H52" s="271"/>
      <c r="I52" s="271"/>
      <c r="J52" s="271"/>
      <c r="K52" s="271"/>
      <c r="L52" s="271"/>
      <c r="M52" s="271"/>
    </row>
    <row r="53" spans="1:16352" ht="14.5">
      <c r="A53" s="802" t="s">
        <v>243</v>
      </c>
      <c r="B53" s="802"/>
      <c r="C53" s="332"/>
      <c r="D53" s="332"/>
      <c r="E53" s="271"/>
      <c r="F53" s="271"/>
      <c r="G53" s="271"/>
      <c r="H53" s="271"/>
      <c r="I53" s="271"/>
      <c r="J53" s="271"/>
      <c r="K53" s="271"/>
      <c r="L53" s="271"/>
      <c r="M53" s="271"/>
    </row>
    <row r="54" spans="1:16352" s="23" customFormat="1" ht="74.25" customHeight="1">
      <c r="A54" s="799" t="s">
        <v>415</v>
      </c>
      <c r="B54" s="799"/>
      <c r="C54" s="772"/>
      <c r="D54" s="772"/>
      <c r="E54" s="332"/>
      <c r="F54" s="332"/>
      <c r="G54" s="332"/>
      <c r="H54" s="332"/>
      <c r="I54" s="332"/>
      <c r="J54" s="332"/>
      <c r="K54" s="332"/>
      <c r="L54" s="332"/>
      <c r="M54" s="33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c r="IW54" s="22"/>
      <c r="IX54" s="22"/>
      <c r="IY54" s="22"/>
      <c r="IZ54" s="22"/>
      <c r="JA54" s="22"/>
      <c r="JB54" s="22"/>
      <c r="JC54" s="22"/>
      <c r="JD54" s="22"/>
      <c r="JE54" s="22"/>
      <c r="JF54" s="22"/>
      <c r="JG54" s="22"/>
      <c r="JH54" s="22"/>
      <c r="JI54" s="22"/>
      <c r="JJ54" s="22"/>
      <c r="JK54" s="22"/>
      <c r="JL54" s="22"/>
      <c r="JM54" s="22"/>
      <c r="JN54" s="22"/>
      <c r="JO54" s="22"/>
      <c r="JP54" s="22"/>
      <c r="JQ54" s="22"/>
      <c r="JR54" s="22"/>
      <c r="JS54" s="22"/>
      <c r="JT54" s="22"/>
      <c r="JU54" s="22"/>
      <c r="JV54" s="22"/>
      <c r="JW54" s="22"/>
      <c r="JX54" s="22"/>
      <c r="JY54" s="22"/>
      <c r="JZ54" s="22"/>
      <c r="KA54" s="22"/>
      <c r="KB54" s="22"/>
      <c r="KC54" s="22"/>
      <c r="KD54" s="22"/>
      <c r="KE54" s="22"/>
      <c r="KF54" s="22"/>
      <c r="KG54" s="22"/>
      <c r="KH54" s="22"/>
      <c r="KI54" s="22"/>
      <c r="KJ54" s="22"/>
      <c r="KK54" s="22"/>
      <c r="KL54" s="22"/>
      <c r="KM54" s="22"/>
      <c r="KN54" s="22"/>
      <c r="KO54" s="22"/>
      <c r="KP54" s="22"/>
      <c r="KQ54" s="22"/>
      <c r="KR54" s="22"/>
      <c r="KS54" s="22"/>
      <c r="KT54" s="22"/>
      <c r="KU54" s="22"/>
      <c r="KV54" s="22"/>
      <c r="KW54" s="22"/>
      <c r="KX54" s="22"/>
      <c r="KY54" s="22"/>
      <c r="KZ54" s="22"/>
      <c r="LA54" s="22"/>
      <c r="LB54" s="22"/>
      <c r="LC54" s="22"/>
      <c r="LD54" s="22"/>
      <c r="LE54" s="22"/>
      <c r="LF54" s="22"/>
      <c r="LG54" s="22"/>
      <c r="LH54" s="22"/>
      <c r="LI54" s="22"/>
      <c r="LJ54" s="22"/>
      <c r="LK54" s="22"/>
      <c r="LL54" s="22"/>
      <c r="LM54" s="22"/>
      <c r="LN54" s="22"/>
      <c r="LO54" s="22"/>
      <c r="LP54" s="22"/>
      <c r="LQ54" s="22"/>
      <c r="LR54" s="22"/>
      <c r="LS54" s="22"/>
      <c r="LT54" s="22"/>
      <c r="LU54" s="22"/>
      <c r="LV54" s="22"/>
      <c r="LW54" s="22"/>
      <c r="LX54" s="22"/>
      <c r="LY54" s="22"/>
      <c r="LZ54" s="22"/>
      <c r="MA54" s="22"/>
      <c r="MB54" s="22"/>
      <c r="MC54" s="22"/>
      <c r="MD54" s="22"/>
      <c r="ME54" s="22"/>
      <c r="MF54" s="22"/>
      <c r="MG54" s="22"/>
      <c r="MH54" s="22"/>
      <c r="MI54" s="22"/>
      <c r="MJ54" s="22"/>
      <c r="MK54" s="22"/>
      <c r="ML54" s="22"/>
      <c r="MM54" s="22"/>
      <c r="MN54" s="22"/>
      <c r="MO54" s="22"/>
      <c r="MP54" s="22"/>
      <c r="MQ54" s="22"/>
      <c r="MR54" s="22"/>
      <c r="MS54" s="22"/>
      <c r="MT54" s="22"/>
      <c r="MU54" s="22"/>
      <c r="MV54" s="22"/>
      <c r="MW54" s="22"/>
      <c r="MX54" s="22"/>
      <c r="MY54" s="22"/>
      <c r="MZ54" s="22"/>
      <c r="NA54" s="22"/>
      <c r="NB54" s="22"/>
      <c r="NC54" s="22"/>
      <c r="ND54" s="22"/>
      <c r="NE54" s="22"/>
      <c r="NF54" s="22"/>
      <c r="NG54" s="22"/>
      <c r="NH54" s="22"/>
      <c r="NI54" s="22"/>
      <c r="NJ54" s="22"/>
      <c r="NK54" s="22"/>
      <c r="NL54" s="22"/>
      <c r="NM54" s="22"/>
      <c r="NN54" s="22"/>
      <c r="NO54" s="22"/>
      <c r="NP54" s="22"/>
      <c r="NQ54" s="22"/>
      <c r="NR54" s="22"/>
      <c r="NS54" s="22"/>
      <c r="NT54" s="22"/>
      <c r="NU54" s="22"/>
      <c r="NV54" s="22"/>
      <c r="NW54" s="22"/>
      <c r="NX54" s="22"/>
      <c r="NY54" s="22"/>
      <c r="NZ54" s="22"/>
      <c r="OA54" s="22"/>
      <c r="OB54" s="22"/>
      <c r="OC54" s="22"/>
      <c r="OD54" s="22"/>
      <c r="OE54" s="22"/>
      <c r="OF54" s="22"/>
      <c r="OG54" s="22"/>
      <c r="OH54" s="22"/>
      <c r="OI54" s="22"/>
      <c r="OJ54" s="22"/>
      <c r="OK54" s="22"/>
      <c r="OL54" s="22"/>
      <c r="OM54" s="22"/>
      <c r="ON54" s="22"/>
      <c r="OO54" s="22"/>
      <c r="OP54" s="22"/>
      <c r="OQ54" s="22"/>
      <c r="OR54" s="22"/>
      <c r="OS54" s="22"/>
      <c r="OT54" s="22"/>
      <c r="OU54" s="22"/>
      <c r="OV54" s="22"/>
      <c r="OW54" s="22"/>
      <c r="OX54" s="22"/>
      <c r="OY54" s="22"/>
      <c r="OZ54" s="22"/>
      <c r="PA54" s="22"/>
      <c r="PB54" s="22"/>
      <c r="PC54" s="22"/>
      <c r="PD54" s="22"/>
      <c r="PE54" s="22"/>
      <c r="PF54" s="22"/>
      <c r="PG54" s="22"/>
      <c r="PH54" s="22"/>
      <c r="PI54" s="22"/>
      <c r="PJ54" s="22"/>
      <c r="PK54" s="22"/>
      <c r="PL54" s="22"/>
      <c r="PM54" s="22"/>
      <c r="PN54" s="22"/>
      <c r="PO54" s="22"/>
      <c r="PP54" s="22"/>
      <c r="PQ54" s="22"/>
      <c r="PR54" s="22"/>
      <c r="PS54" s="22"/>
      <c r="PT54" s="22"/>
      <c r="PU54" s="22"/>
      <c r="PV54" s="22"/>
      <c r="PW54" s="22"/>
      <c r="PX54" s="22"/>
      <c r="PY54" s="22"/>
      <c r="PZ54" s="22"/>
      <c r="QA54" s="22"/>
      <c r="QB54" s="22"/>
      <c r="QC54" s="22"/>
      <c r="QD54" s="22"/>
      <c r="QE54" s="22"/>
      <c r="QF54" s="22"/>
      <c r="QG54" s="22"/>
      <c r="QH54" s="22"/>
      <c r="QI54" s="22"/>
      <c r="QJ54" s="22"/>
      <c r="QK54" s="22"/>
      <c r="QL54" s="22"/>
      <c r="QM54" s="22"/>
      <c r="QN54" s="22"/>
      <c r="QO54" s="22"/>
      <c r="QP54" s="22"/>
      <c r="QQ54" s="22"/>
      <c r="QR54" s="22"/>
      <c r="QS54" s="22"/>
      <c r="QT54" s="22"/>
      <c r="QU54" s="22"/>
      <c r="QV54" s="22"/>
      <c r="QW54" s="22"/>
      <c r="QX54" s="22"/>
      <c r="QY54" s="22"/>
      <c r="QZ54" s="22"/>
      <c r="RA54" s="22"/>
      <c r="RB54" s="22"/>
      <c r="RC54" s="22"/>
      <c r="RD54" s="22"/>
      <c r="RE54" s="22"/>
      <c r="RF54" s="22"/>
      <c r="RG54" s="22"/>
      <c r="RH54" s="22"/>
      <c r="RI54" s="22"/>
      <c r="RJ54" s="22"/>
      <c r="RK54" s="22"/>
      <c r="RL54" s="22"/>
      <c r="RM54" s="22"/>
      <c r="RN54" s="22"/>
      <c r="RO54" s="22"/>
      <c r="RP54" s="22"/>
      <c r="RQ54" s="22"/>
      <c r="RR54" s="22"/>
      <c r="RS54" s="22"/>
      <c r="RT54" s="22"/>
      <c r="RU54" s="22"/>
      <c r="RV54" s="22"/>
      <c r="RW54" s="22"/>
      <c r="RX54" s="22"/>
      <c r="RY54" s="22"/>
      <c r="RZ54" s="22"/>
      <c r="SA54" s="22"/>
      <c r="SB54" s="22"/>
      <c r="SC54" s="22"/>
      <c r="SD54" s="22"/>
      <c r="SE54" s="22"/>
      <c r="SF54" s="22"/>
      <c r="SG54" s="22"/>
      <c r="SH54" s="22"/>
      <c r="SI54" s="22"/>
      <c r="SJ54" s="22"/>
      <c r="SK54" s="22"/>
      <c r="SL54" s="22"/>
      <c r="SM54" s="22"/>
      <c r="SN54" s="22"/>
      <c r="SO54" s="22"/>
      <c r="SP54" s="22"/>
      <c r="SQ54" s="22"/>
      <c r="SR54" s="22"/>
      <c r="SS54" s="22"/>
      <c r="ST54" s="22"/>
      <c r="SU54" s="22"/>
      <c r="SV54" s="22"/>
      <c r="SW54" s="22"/>
      <c r="SX54" s="22"/>
      <c r="SY54" s="22"/>
      <c r="SZ54" s="22"/>
      <c r="TA54" s="22"/>
      <c r="TB54" s="22"/>
      <c r="TC54" s="22"/>
      <c r="TD54" s="22"/>
      <c r="TE54" s="22"/>
      <c r="TF54" s="22"/>
      <c r="TG54" s="22"/>
      <c r="TH54" s="22"/>
      <c r="TI54" s="22"/>
      <c r="TJ54" s="22"/>
      <c r="TK54" s="22"/>
      <c r="TL54" s="22"/>
      <c r="TM54" s="22"/>
      <c r="TN54" s="22"/>
      <c r="TO54" s="22"/>
      <c r="TP54" s="22"/>
      <c r="TQ54" s="22"/>
      <c r="TR54" s="22"/>
      <c r="TS54" s="22"/>
      <c r="TT54" s="22"/>
      <c r="TU54" s="22"/>
      <c r="TV54" s="22"/>
      <c r="TW54" s="22"/>
      <c r="TX54" s="22"/>
      <c r="TY54" s="22"/>
      <c r="TZ54" s="22"/>
      <c r="UA54" s="22"/>
      <c r="UB54" s="22"/>
      <c r="UC54" s="22"/>
      <c r="UD54" s="22"/>
      <c r="UE54" s="22"/>
      <c r="UF54" s="22"/>
      <c r="UG54" s="22"/>
      <c r="UH54" s="22"/>
      <c r="UI54" s="22"/>
      <c r="UJ54" s="22"/>
      <c r="UK54" s="22"/>
      <c r="UL54" s="22"/>
      <c r="UM54" s="22"/>
      <c r="UN54" s="22"/>
      <c r="UO54" s="22"/>
      <c r="UP54" s="22"/>
      <c r="UQ54" s="22"/>
      <c r="UR54" s="22"/>
      <c r="US54" s="22"/>
      <c r="UT54" s="22"/>
      <c r="UU54" s="22"/>
      <c r="UV54" s="22"/>
      <c r="UW54" s="22"/>
      <c r="UX54" s="22"/>
      <c r="UY54" s="22"/>
      <c r="UZ54" s="22"/>
      <c r="VA54" s="22"/>
      <c r="VB54" s="22"/>
      <c r="VC54" s="22"/>
      <c r="VD54" s="22"/>
      <c r="VE54" s="22"/>
      <c r="VF54" s="22"/>
      <c r="VG54" s="22"/>
      <c r="VH54" s="22"/>
      <c r="VI54" s="22"/>
      <c r="VJ54" s="22"/>
      <c r="VK54" s="22"/>
      <c r="VL54" s="22"/>
      <c r="VM54" s="22"/>
      <c r="VN54" s="22"/>
      <c r="VO54" s="22"/>
      <c r="VP54" s="22"/>
      <c r="VQ54" s="22"/>
      <c r="VR54" s="22"/>
      <c r="VS54" s="22"/>
      <c r="VT54" s="22"/>
      <c r="VU54" s="22"/>
      <c r="VV54" s="22"/>
      <c r="VW54" s="22"/>
      <c r="VX54" s="22"/>
      <c r="VY54" s="22"/>
      <c r="VZ54" s="22"/>
      <c r="WA54" s="22"/>
      <c r="WB54" s="22"/>
      <c r="WC54" s="22"/>
      <c r="WD54" s="22"/>
      <c r="WE54" s="22"/>
      <c r="WF54" s="22"/>
      <c r="WG54" s="22"/>
      <c r="WH54" s="22"/>
      <c r="WI54" s="22"/>
      <c r="WJ54" s="22"/>
      <c r="WK54" s="22"/>
      <c r="WL54" s="22"/>
      <c r="WM54" s="22"/>
      <c r="WN54" s="22"/>
      <c r="WO54" s="22"/>
      <c r="WP54" s="22"/>
      <c r="WQ54" s="22"/>
      <c r="WR54" s="22"/>
      <c r="WS54" s="22"/>
      <c r="WT54" s="22"/>
      <c r="WU54" s="22"/>
      <c r="WV54" s="22"/>
      <c r="WW54" s="22"/>
      <c r="WX54" s="22"/>
      <c r="WY54" s="22"/>
      <c r="WZ54" s="22"/>
      <c r="XA54" s="22"/>
      <c r="XB54" s="22"/>
      <c r="XC54" s="22"/>
      <c r="XD54" s="22"/>
      <c r="XE54" s="22"/>
      <c r="XF54" s="22"/>
      <c r="XG54" s="22"/>
      <c r="XH54" s="22"/>
      <c r="XI54" s="22"/>
      <c r="XJ54" s="22"/>
      <c r="XK54" s="22"/>
      <c r="XL54" s="22"/>
      <c r="XM54" s="22"/>
      <c r="XN54" s="22"/>
      <c r="XO54" s="22"/>
      <c r="XP54" s="22"/>
      <c r="XQ54" s="22"/>
      <c r="XR54" s="22"/>
      <c r="XS54" s="22"/>
      <c r="XT54" s="22"/>
      <c r="XU54" s="22"/>
      <c r="XV54" s="22"/>
      <c r="XW54" s="22"/>
      <c r="XX54" s="22"/>
      <c r="XY54" s="22"/>
      <c r="XZ54" s="22"/>
      <c r="YA54" s="22"/>
      <c r="YB54" s="22"/>
      <c r="YC54" s="22"/>
      <c r="YD54" s="22"/>
      <c r="YE54" s="22"/>
      <c r="YF54" s="22"/>
      <c r="YG54" s="22"/>
      <c r="YH54" s="22"/>
      <c r="YI54" s="22"/>
      <c r="YJ54" s="22"/>
      <c r="YK54" s="22"/>
      <c r="YL54" s="22"/>
      <c r="YM54" s="22"/>
      <c r="YN54" s="22"/>
      <c r="YO54" s="22"/>
      <c r="YP54" s="22"/>
      <c r="YQ54" s="22"/>
      <c r="YR54" s="22"/>
      <c r="YS54" s="22"/>
      <c r="YT54" s="22"/>
      <c r="YU54" s="22"/>
      <c r="YV54" s="22"/>
      <c r="YW54" s="22"/>
      <c r="YX54" s="22"/>
      <c r="YY54" s="22"/>
      <c r="YZ54" s="22"/>
      <c r="ZA54" s="22"/>
      <c r="ZB54" s="22"/>
      <c r="ZC54" s="22"/>
      <c r="ZD54" s="22"/>
      <c r="ZE54" s="22"/>
      <c r="ZF54" s="22"/>
      <c r="ZG54" s="22"/>
      <c r="ZH54" s="22"/>
      <c r="ZI54" s="22"/>
      <c r="ZJ54" s="22"/>
      <c r="ZK54" s="22"/>
      <c r="ZL54" s="22"/>
      <c r="ZM54" s="22"/>
      <c r="ZN54" s="22"/>
      <c r="ZO54" s="22"/>
      <c r="ZP54" s="22"/>
      <c r="ZQ54" s="22"/>
      <c r="ZR54" s="22"/>
      <c r="ZS54" s="22"/>
      <c r="ZT54" s="22"/>
      <c r="ZU54" s="22"/>
      <c r="ZV54" s="22"/>
      <c r="ZW54" s="22"/>
      <c r="ZX54" s="22"/>
      <c r="ZY54" s="22"/>
      <c r="ZZ54" s="22"/>
      <c r="AAA54" s="22"/>
      <c r="AAB54" s="22"/>
      <c r="AAC54" s="22"/>
      <c r="AAD54" s="22"/>
      <c r="AAE54" s="22"/>
      <c r="AAF54" s="22"/>
      <c r="AAG54" s="22"/>
      <c r="AAH54" s="22"/>
      <c r="AAI54" s="22"/>
      <c r="AAJ54" s="22"/>
      <c r="AAK54" s="22"/>
      <c r="AAL54" s="22"/>
      <c r="AAM54" s="22"/>
      <c r="AAN54" s="22"/>
      <c r="AAO54" s="22"/>
      <c r="AAP54" s="22"/>
      <c r="AAQ54" s="22"/>
      <c r="AAR54" s="22"/>
      <c r="AAS54" s="22"/>
      <c r="AAT54" s="22"/>
      <c r="AAU54" s="22"/>
      <c r="AAV54" s="22"/>
      <c r="AAW54" s="22"/>
      <c r="AAX54" s="22"/>
      <c r="AAY54" s="22"/>
      <c r="AAZ54" s="22"/>
      <c r="ABA54" s="22"/>
      <c r="ABB54" s="22"/>
      <c r="ABC54" s="22"/>
      <c r="ABD54" s="22"/>
      <c r="ABE54" s="22"/>
      <c r="ABF54" s="22"/>
      <c r="ABG54" s="22"/>
      <c r="ABH54" s="22"/>
      <c r="ABI54" s="22"/>
      <c r="ABJ54" s="22"/>
      <c r="ABK54" s="22"/>
      <c r="ABL54" s="22"/>
      <c r="ABM54" s="22"/>
      <c r="ABN54" s="22"/>
      <c r="ABO54" s="22"/>
      <c r="ABP54" s="22"/>
      <c r="ABQ54" s="22"/>
      <c r="ABR54" s="22"/>
      <c r="ABS54" s="22"/>
      <c r="ABT54" s="22"/>
      <c r="ABU54" s="22"/>
      <c r="ABV54" s="22"/>
      <c r="ABW54" s="22"/>
      <c r="ABX54" s="22"/>
      <c r="ABY54" s="22"/>
      <c r="ABZ54" s="22"/>
      <c r="ACA54" s="22"/>
      <c r="ACB54" s="22"/>
      <c r="ACC54" s="22"/>
      <c r="ACD54" s="22"/>
      <c r="ACE54" s="22"/>
      <c r="ACF54" s="22"/>
      <c r="ACG54" s="22"/>
      <c r="ACH54" s="22"/>
      <c r="ACI54" s="22"/>
      <c r="ACJ54" s="22"/>
      <c r="ACK54" s="22"/>
      <c r="ACL54" s="22"/>
      <c r="ACM54" s="22"/>
      <c r="ACN54" s="22"/>
      <c r="ACO54" s="22"/>
      <c r="ACP54" s="22"/>
      <c r="ACQ54" s="22"/>
      <c r="ACR54" s="22"/>
      <c r="ACS54" s="22"/>
      <c r="ACT54" s="22"/>
      <c r="ACU54" s="22"/>
      <c r="ACV54" s="22"/>
      <c r="ACW54" s="22"/>
      <c r="ACX54" s="22"/>
      <c r="ACY54" s="22"/>
      <c r="ACZ54" s="22"/>
      <c r="ADA54" s="22"/>
      <c r="ADB54" s="22"/>
      <c r="ADC54" s="22"/>
      <c r="ADD54" s="22"/>
      <c r="ADE54" s="22"/>
      <c r="ADF54" s="22"/>
      <c r="ADG54" s="22"/>
      <c r="ADH54" s="22"/>
      <c r="ADI54" s="22"/>
      <c r="ADJ54" s="22"/>
      <c r="ADK54" s="22"/>
      <c r="ADL54" s="22"/>
      <c r="ADM54" s="22"/>
      <c r="ADN54" s="22"/>
      <c r="ADO54" s="22"/>
      <c r="ADP54" s="22"/>
      <c r="ADQ54" s="22"/>
      <c r="ADR54" s="22"/>
      <c r="ADS54" s="22"/>
      <c r="ADT54" s="22"/>
      <c r="ADU54" s="22"/>
      <c r="ADV54" s="22"/>
      <c r="ADW54" s="22"/>
      <c r="ADX54" s="22"/>
      <c r="ADY54" s="22"/>
      <c r="ADZ54" s="22"/>
      <c r="AEA54" s="22"/>
      <c r="AEB54" s="22"/>
      <c r="AEC54" s="22"/>
      <c r="AED54" s="22"/>
      <c r="AEE54" s="22"/>
      <c r="AEF54" s="22"/>
      <c r="AEG54" s="22"/>
      <c r="AEH54" s="22"/>
      <c r="AEI54" s="22"/>
      <c r="AEJ54" s="22"/>
      <c r="AEK54" s="22"/>
      <c r="AEL54" s="22"/>
      <c r="AEM54" s="22"/>
      <c r="AEN54" s="22"/>
      <c r="AEO54" s="22"/>
      <c r="AEP54" s="22"/>
      <c r="AEQ54" s="22"/>
      <c r="AER54" s="22"/>
      <c r="AES54" s="22"/>
      <c r="AET54" s="22"/>
      <c r="AEU54" s="22"/>
      <c r="AEV54" s="22"/>
      <c r="AEW54" s="22"/>
      <c r="AEX54" s="22"/>
      <c r="AEY54" s="22"/>
      <c r="AEZ54" s="22"/>
      <c r="AFA54" s="22"/>
      <c r="AFB54" s="22"/>
      <c r="AFC54" s="22"/>
      <c r="AFD54" s="22"/>
      <c r="AFE54" s="22"/>
      <c r="AFF54" s="22"/>
      <c r="AFG54" s="22"/>
      <c r="AFH54" s="22"/>
      <c r="AFI54" s="22"/>
      <c r="AFJ54" s="22"/>
      <c r="AFK54" s="22"/>
      <c r="AFL54" s="22"/>
      <c r="AFM54" s="22"/>
      <c r="AFN54" s="22"/>
      <c r="AFO54" s="22"/>
      <c r="AFP54" s="22"/>
      <c r="AFQ54" s="22"/>
      <c r="AFR54" s="22"/>
      <c r="AFS54" s="22"/>
      <c r="AFT54" s="22"/>
      <c r="AFU54" s="22"/>
      <c r="AFV54" s="22"/>
      <c r="AFW54" s="22"/>
      <c r="AFX54" s="22"/>
      <c r="AFY54" s="22"/>
      <c r="AFZ54" s="22"/>
      <c r="AGA54" s="22"/>
      <c r="AGB54" s="22"/>
      <c r="AGC54" s="22"/>
      <c r="AGD54" s="22"/>
      <c r="AGE54" s="22"/>
      <c r="AGF54" s="22"/>
      <c r="AGG54" s="22"/>
      <c r="AGH54" s="22"/>
      <c r="AGI54" s="22"/>
      <c r="AGJ54" s="22"/>
      <c r="AGK54" s="22"/>
      <c r="AGL54" s="22"/>
      <c r="AGM54" s="22"/>
      <c r="AGN54" s="22"/>
      <c r="AGO54" s="22"/>
      <c r="AGP54" s="22"/>
      <c r="AGQ54" s="22"/>
      <c r="AGR54" s="22"/>
      <c r="AGS54" s="22"/>
      <c r="AGT54" s="22"/>
      <c r="AGU54" s="22"/>
      <c r="AGV54" s="22"/>
      <c r="AGW54" s="22"/>
      <c r="AGX54" s="22"/>
      <c r="AGY54" s="22"/>
      <c r="AGZ54" s="22"/>
      <c r="AHA54" s="22"/>
      <c r="AHB54" s="22"/>
      <c r="AHC54" s="22"/>
      <c r="AHD54" s="22"/>
      <c r="AHE54" s="22"/>
      <c r="AHF54" s="22"/>
      <c r="AHG54" s="22"/>
      <c r="AHH54" s="22"/>
      <c r="AHI54" s="22"/>
      <c r="AHJ54" s="22"/>
      <c r="AHK54" s="22"/>
      <c r="AHL54" s="22"/>
      <c r="AHM54" s="22"/>
      <c r="AHN54" s="22"/>
      <c r="AHO54" s="22"/>
      <c r="AHP54" s="22"/>
      <c r="AHQ54" s="22"/>
      <c r="AHR54" s="22"/>
      <c r="AHS54" s="22"/>
      <c r="AHT54" s="22"/>
      <c r="AHU54" s="22"/>
      <c r="AHV54" s="22"/>
      <c r="AHW54" s="22"/>
      <c r="AHX54" s="22"/>
      <c r="AHY54" s="22"/>
      <c r="AHZ54" s="22"/>
      <c r="AIA54" s="22"/>
      <c r="AIB54" s="22"/>
      <c r="AIC54" s="22"/>
      <c r="AID54" s="22"/>
      <c r="AIE54" s="22"/>
      <c r="AIF54" s="22"/>
      <c r="AIG54" s="22"/>
      <c r="AIH54" s="22"/>
      <c r="AII54" s="22"/>
      <c r="AIJ54" s="22"/>
      <c r="AIK54" s="22"/>
      <c r="AIL54" s="22"/>
      <c r="AIM54" s="22"/>
      <c r="AIN54" s="22"/>
      <c r="AIO54" s="22"/>
      <c r="AIP54" s="22"/>
      <c r="AIQ54" s="22"/>
      <c r="AIR54" s="22"/>
      <c r="AIS54" s="22"/>
      <c r="AIT54" s="22"/>
      <c r="AIU54" s="22"/>
      <c r="AIV54" s="22"/>
      <c r="AIW54" s="22"/>
      <c r="AIX54" s="22"/>
      <c r="AIY54" s="22"/>
      <c r="AIZ54" s="22"/>
      <c r="AJA54" s="22"/>
      <c r="AJB54" s="22"/>
      <c r="AJC54" s="22"/>
      <c r="AJD54" s="22"/>
      <c r="AJE54" s="22"/>
      <c r="AJF54" s="22"/>
      <c r="AJG54" s="22"/>
      <c r="AJH54" s="22"/>
      <c r="AJI54" s="22"/>
      <c r="AJJ54" s="22"/>
      <c r="AJK54" s="22"/>
      <c r="AJL54" s="22"/>
      <c r="AJM54" s="22"/>
      <c r="AJN54" s="22"/>
      <c r="AJO54" s="22"/>
      <c r="AJP54" s="22"/>
      <c r="AJQ54" s="22"/>
      <c r="AJR54" s="22"/>
      <c r="AJS54" s="22"/>
      <c r="AJT54" s="22"/>
      <c r="AJU54" s="22"/>
      <c r="AJV54" s="22"/>
      <c r="AJW54" s="22"/>
      <c r="AJX54" s="22"/>
      <c r="AJY54" s="22"/>
      <c r="AJZ54" s="22"/>
      <c r="AKA54" s="22"/>
      <c r="AKB54" s="22"/>
      <c r="AKC54" s="22"/>
      <c r="AKD54" s="22"/>
      <c r="AKE54" s="22"/>
      <c r="AKF54" s="22"/>
      <c r="AKG54" s="22"/>
      <c r="AKH54" s="22"/>
      <c r="AKI54" s="22"/>
      <c r="AKJ54" s="22"/>
      <c r="AKK54" s="22"/>
      <c r="AKL54" s="22"/>
      <c r="AKM54" s="22"/>
      <c r="AKN54" s="22"/>
      <c r="AKO54" s="22"/>
      <c r="AKP54" s="22"/>
      <c r="AKQ54" s="22"/>
      <c r="AKR54" s="22"/>
      <c r="AKS54" s="22"/>
      <c r="AKT54" s="22"/>
      <c r="AKU54" s="22"/>
      <c r="AKV54" s="22"/>
      <c r="AKW54" s="22"/>
      <c r="AKX54" s="22"/>
      <c r="AKY54" s="22"/>
      <c r="AKZ54" s="22"/>
      <c r="ALA54" s="22"/>
      <c r="ALB54" s="22"/>
      <c r="ALC54" s="22"/>
      <c r="ALD54" s="22"/>
      <c r="ALE54" s="22"/>
      <c r="ALF54" s="22"/>
      <c r="ALG54" s="22"/>
      <c r="ALH54" s="22"/>
      <c r="ALI54" s="22"/>
      <c r="ALJ54" s="22"/>
      <c r="ALK54" s="22"/>
      <c r="ALL54" s="22"/>
      <c r="ALM54" s="22"/>
      <c r="ALN54" s="22"/>
      <c r="ALO54" s="22"/>
      <c r="ALP54" s="22"/>
      <c r="ALQ54" s="22"/>
      <c r="ALR54" s="22"/>
      <c r="ALS54" s="22"/>
      <c r="ALT54" s="22"/>
      <c r="ALU54" s="22"/>
      <c r="ALV54" s="22"/>
      <c r="ALW54" s="22"/>
      <c r="ALX54" s="22"/>
      <c r="ALY54" s="22"/>
      <c r="ALZ54" s="22"/>
      <c r="AMA54" s="22"/>
      <c r="AMB54" s="22"/>
      <c r="AMC54" s="22"/>
      <c r="AMD54" s="22"/>
      <c r="AME54" s="22"/>
      <c r="AMF54" s="22"/>
      <c r="AMG54" s="22"/>
      <c r="AMH54" s="22"/>
      <c r="AMI54" s="22"/>
      <c r="AMJ54" s="22"/>
      <c r="AMK54" s="22"/>
      <c r="AML54" s="22"/>
      <c r="AMM54" s="22"/>
      <c r="AMN54" s="22"/>
      <c r="AMO54" s="22"/>
      <c r="AMP54" s="22"/>
      <c r="AMQ54" s="22"/>
      <c r="AMR54" s="22"/>
      <c r="AMS54" s="22"/>
      <c r="AMT54" s="22"/>
      <c r="AMU54" s="22"/>
      <c r="AMV54" s="22"/>
      <c r="AMW54" s="22"/>
      <c r="AMX54" s="22"/>
      <c r="AMY54" s="22"/>
      <c r="AMZ54" s="22"/>
      <c r="ANA54" s="22"/>
      <c r="ANB54" s="22"/>
      <c r="ANC54" s="22"/>
      <c r="AND54" s="22"/>
      <c r="ANE54" s="22"/>
      <c r="ANF54" s="22"/>
      <c r="ANG54" s="22"/>
      <c r="ANH54" s="22"/>
      <c r="ANI54" s="22"/>
      <c r="ANJ54" s="22"/>
      <c r="ANK54" s="22"/>
      <c r="ANL54" s="22"/>
      <c r="ANM54" s="22"/>
      <c r="ANN54" s="22"/>
      <c r="ANO54" s="22"/>
      <c r="ANP54" s="22"/>
      <c r="ANQ54" s="22"/>
      <c r="ANR54" s="22"/>
      <c r="ANS54" s="22"/>
      <c r="ANT54" s="22"/>
      <c r="ANU54" s="22"/>
      <c r="ANV54" s="22"/>
      <c r="ANW54" s="22"/>
      <c r="ANX54" s="22"/>
      <c r="ANY54" s="22"/>
      <c r="ANZ54" s="22"/>
      <c r="AOA54" s="22"/>
      <c r="AOB54" s="22"/>
      <c r="AOC54" s="22"/>
      <c r="AOD54" s="22"/>
      <c r="AOE54" s="22"/>
      <c r="AOF54" s="22"/>
      <c r="AOG54" s="22"/>
      <c r="AOH54" s="22"/>
      <c r="AOI54" s="22"/>
      <c r="AOJ54" s="22"/>
      <c r="AOK54" s="22"/>
      <c r="AOL54" s="22"/>
      <c r="AOM54" s="22"/>
      <c r="AON54" s="22"/>
      <c r="AOO54" s="22"/>
      <c r="AOP54" s="22"/>
      <c r="AOQ54" s="22"/>
      <c r="AOR54" s="22"/>
      <c r="AOS54" s="22"/>
      <c r="AOT54" s="22"/>
      <c r="AOU54" s="22"/>
      <c r="AOV54" s="22"/>
      <c r="AOW54" s="22"/>
      <c r="AOX54" s="22"/>
      <c r="AOY54" s="22"/>
      <c r="AOZ54" s="22"/>
      <c r="APA54" s="22"/>
      <c r="APB54" s="22"/>
      <c r="APC54" s="22"/>
      <c r="APD54" s="22"/>
      <c r="APE54" s="22"/>
      <c r="APF54" s="22"/>
      <c r="APG54" s="22"/>
      <c r="APH54" s="22"/>
      <c r="API54" s="22"/>
      <c r="APJ54" s="22"/>
      <c r="APK54" s="22"/>
      <c r="APL54" s="22"/>
      <c r="APM54" s="22"/>
      <c r="APN54" s="22"/>
      <c r="APO54" s="22"/>
      <c r="APP54" s="22"/>
      <c r="APQ54" s="22"/>
      <c r="APR54" s="22"/>
      <c r="APS54" s="22"/>
      <c r="APT54" s="22"/>
      <c r="APU54" s="22"/>
      <c r="APV54" s="22"/>
      <c r="APW54" s="22"/>
      <c r="APX54" s="22"/>
      <c r="APY54" s="22"/>
      <c r="APZ54" s="22"/>
      <c r="AQA54" s="22"/>
      <c r="AQB54" s="22"/>
      <c r="AQC54" s="22"/>
      <c r="AQD54" s="22"/>
      <c r="AQE54" s="22"/>
      <c r="AQF54" s="22"/>
      <c r="AQG54" s="22"/>
      <c r="AQH54" s="22"/>
      <c r="AQI54" s="22"/>
      <c r="AQJ54" s="22"/>
      <c r="AQK54" s="22"/>
      <c r="AQL54" s="22"/>
      <c r="AQM54" s="22"/>
      <c r="AQN54" s="22"/>
      <c r="AQO54" s="22"/>
      <c r="AQP54" s="22"/>
      <c r="AQQ54" s="22"/>
      <c r="AQR54" s="22"/>
      <c r="AQS54" s="22"/>
      <c r="AQT54" s="22"/>
      <c r="AQU54" s="22"/>
      <c r="AQV54" s="22"/>
      <c r="AQW54" s="22"/>
      <c r="AQX54" s="22"/>
      <c r="AQY54" s="22"/>
      <c r="AQZ54" s="22"/>
      <c r="ARA54" s="22"/>
      <c r="ARB54" s="22"/>
      <c r="ARC54" s="22"/>
      <c r="ARD54" s="22"/>
      <c r="ARE54" s="22"/>
      <c r="ARF54" s="22"/>
      <c r="ARG54" s="22"/>
      <c r="ARH54" s="22"/>
      <c r="ARI54" s="22"/>
      <c r="ARJ54" s="22"/>
      <c r="ARK54" s="22"/>
      <c r="ARL54" s="22"/>
      <c r="ARM54" s="22"/>
      <c r="ARN54" s="22"/>
      <c r="ARO54" s="22"/>
      <c r="ARP54" s="22"/>
      <c r="ARQ54" s="22"/>
      <c r="ARR54" s="22"/>
      <c r="ARS54" s="22"/>
      <c r="ART54" s="22"/>
      <c r="ARU54" s="22"/>
      <c r="ARV54" s="22"/>
      <c r="ARW54" s="22"/>
      <c r="ARX54" s="22"/>
      <c r="ARY54" s="22"/>
      <c r="ARZ54" s="22"/>
      <c r="ASA54" s="22"/>
      <c r="ASB54" s="22"/>
      <c r="ASC54" s="22"/>
      <c r="ASD54" s="22"/>
      <c r="ASE54" s="22"/>
      <c r="ASF54" s="22"/>
      <c r="ASG54" s="22"/>
      <c r="ASH54" s="22"/>
      <c r="ASI54" s="22"/>
      <c r="ASJ54" s="22"/>
      <c r="ASK54" s="22"/>
      <c r="ASL54" s="22"/>
      <c r="ASM54" s="22"/>
      <c r="ASN54" s="22"/>
      <c r="ASO54" s="22"/>
      <c r="ASP54" s="22"/>
      <c r="ASQ54" s="22"/>
      <c r="ASR54" s="22"/>
      <c r="ASS54" s="22"/>
      <c r="AST54" s="22"/>
      <c r="ASU54" s="22"/>
      <c r="ASV54" s="22"/>
      <c r="ASW54" s="22"/>
      <c r="ASX54" s="22"/>
      <c r="ASY54" s="22"/>
      <c r="ASZ54" s="22"/>
      <c r="ATA54" s="22"/>
      <c r="ATB54" s="22"/>
      <c r="ATC54" s="22"/>
      <c r="ATD54" s="22"/>
      <c r="ATE54" s="22"/>
      <c r="ATF54" s="22"/>
      <c r="ATG54" s="22"/>
      <c r="ATH54" s="22"/>
      <c r="ATI54" s="22"/>
      <c r="ATJ54" s="22"/>
      <c r="ATK54" s="22"/>
      <c r="ATL54" s="22"/>
      <c r="ATM54" s="22"/>
      <c r="ATN54" s="22"/>
      <c r="ATO54" s="22"/>
      <c r="ATP54" s="22"/>
      <c r="ATQ54" s="22"/>
      <c r="ATR54" s="22"/>
      <c r="ATS54" s="22"/>
      <c r="ATT54" s="22"/>
      <c r="ATU54" s="22"/>
      <c r="ATV54" s="22"/>
      <c r="ATW54" s="22"/>
      <c r="ATX54" s="22"/>
      <c r="ATY54" s="22"/>
      <c r="ATZ54" s="22"/>
      <c r="AUA54" s="22"/>
      <c r="AUB54" s="22"/>
      <c r="AUC54" s="22"/>
      <c r="AUD54" s="22"/>
      <c r="AUE54" s="22"/>
      <c r="AUF54" s="22"/>
      <c r="AUG54" s="22"/>
      <c r="AUH54" s="22"/>
      <c r="AUI54" s="22"/>
      <c r="AUJ54" s="22"/>
      <c r="AUK54" s="22"/>
      <c r="AUL54" s="22"/>
      <c r="AUM54" s="22"/>
      <c r="AUN54" s="22"/>
      <c r="AUO54" s="22"/>
      <c r="AUP54" s="22"/>
      <c r="AUQ54" s="22"/>
      <c r="AUR54" s="22"/>
      <c r="AUS54" s="22"/>
      <c r="AUT54" s="22"/>
      <c r="AUU54" s="22"/>
      <c r="AUV54" s="22"/>
      <c r="AUW54" s="22"/>
      <c r="AUX54" s="22"/>
      <c r="AUY54" s="22"/>
      <c r="AUZ54" s="22"/>
      <c r="AVA54" s="22"/>
      <c r="AVB54" s="22"/>
      <c r="AVC54" s="22"/>
      <c r="AVD54" s="22"/>
      <c r="AVE54" s="22"/>
      <c r="AVF54" s="22"/>
      <c r="AVG54" s="22"/>
      <c r="AVH54" s="22"/>
      <c r="AVI54" s="22"/>
      <c r="AVJ54" s="22"/>
      <c r="AVK54" s="22"/>
      <c r="AVL54" s="22"/>
      <c r="AVM54" s="22"/>
      <c r="AVN54" s="22"/>
      <c r="AVO54" s="22"/>
      <c r="AVP54" s="22"/>
      <c r="AVQ54" s="22"/>
      <c r="AVR54" s="22"/>
      <c r="AVS54" s="22"/>
      <c r="AVT54" s="22"/>
      <c r="AVU54" s="22"/>
      <c r="AVV54" s="22"/>
      <c r="AVW54" s="22"/>
      <c r="AVX54" s="22"/>
      <c r="AVY54" s="22"/>
      <c r="AVZ54" s="22"/>
      <c r="AWA54" s="22"/>
      <c r="AWB54" s="22"/>
      <c r="AWC54" s="22"/>
      <c r="AWD54" s="22"/>
      <c r="AWE54" s="22"/>
      <c r="AWF54" s="22"/>
      <c r="AWG54" s="22"/>
      <c r="AWH54" s="22"/>
      <c r="AWI54" s="22"/>
      <c r="AWJ54" s="22"/>
      <c r="AWK54" s="22"/>
      <c r="AWL54" s="22"/>
      <c r="AWM54" s="22"/>
      <c r="AWN54" s="22"/>
      <c r="AWO54" s="22"/>
      <c r="AWP54" s="22"/>
      <c r="AWQ54" s="22"/>
      <c r="AWR54" s="22"/>
      <c r="AWS54" s="22"/>
      <c r="AWT54" s="22"/>
      <c r="AWU54" s="22"/>
      <c r="AWV54" s="22"/>
      <c r="AWW54" s="22"/>
      <c r="AWX54" s="22"/>
      <c r="AWY54" s="22"/>
      <c r="AWZ54" s="22"/>
      <c r="AXA54" s="22"/>
      <c r="AXB54" s="22"/>
      <c r="AXC54" s="22"/>
      <c r="AXD54" s="22"/>
      <c r="AXE54" s="22"/>
      <c r="AXF54" s="22"/>
      <c r="AXG54" s="22"/>
      <c r="AXH54" s="22"/>
      <c r="AXI54" s="22"/>
      <c r="AXJ54" s="22"/>
      <c r="AXK54" s="22"/>
      <c r="AXL54" s="22"/>
      <c r="AXM54" s="22"/>
      <c r="AXN54" s="22"/>
      <c r="AXO54" s="22"/>
      <c r="AXP54" s="22"/>
      <c r="AXQ54" s="22"/>
      <c r="AXR54" s="22"/>
      <c r="AXS54" s="22"/>
      <c r="AXT54" s="22"/>
      <c r="AXU54" s="22"/>
      <c r="AXV54" s="22"/>
      <c r="AXW54" s="22"/>
      <c r="AXX54" s="22"/>
      <c r="AXY54" s="22"/>
      <c r="AXZ54" s="22"/>
      <c r="AYA54" s="22"/>
      <c r="AYB54" s="22"/>
      <c r="AYC54" s="22"/>
      <c r="AYD54" s="22"/>
      <c r="AYE54" s="22"/>
      <c r="AYF54" s="22"/>
      <c r="AYG54" s="22"/>
      <c r="AYH54" s="22"/>
      <c r="AYI54" s="22"/>
      <c r="AYJ54" s="22"/>
      <c r="AYK54" s="22"/>
      <c r="AYL54" s="22"/>
      <c r="AYM54" s="22"/>
      <c r="AYN54" s="22"/>
      <c r="AYO54" s="22"/>
      <c r="AYP54" s="22"/>
      <c r="AYQ54" s="22"/>
      <c r="AYR54" s="22"/>
      <c r="AYS54" s="22"/>
      <c r="AYT54" s="22"/>
      <c r="AYU54" s="22"/>
      <c r="AYV54" s="22"/>
      <c r="AYW54" s="22"/>
      <c r="AYX54" s="22"/>
      <c r="AYY54" s="22"/>
      <c r="AYZ54" s="22"/>
      <c r="AZA54" s="22"/>
      <c r="AZB54" s="22"/>
      <c r="AZC54" s="22"/>
      <c r="AZD54" s="22"/>
      <c r="AZE54" s="22"/>
      <c r="AZF54" s="22"/>
      <c r="AZG54" s="22"/>
      <c r="AZH54" s="22"/>
      <c r="AZI54" s="22"/>
      <c r="AZJ54" s="22"/>
      <c r="AZK54" s="22"/>
      <c r="AZL54" s="22"/>
      <c r="AZM54" s="22"/>
      <c r="AZN54" s="22"/>
      <c r="AZO54" s="22"/>
      <c r="AZP54" s="22"/>
      <c r="AZQ54" s="22"/>
      <c r="AZR54" s="22"/>
      <c r="AZS54" s="22"/>
      <c r="AZT54" s="22"/>
      <c r="AZU54" s="22"/>
      <c r="AZV54" s="22"/>
      <c r="AZW54" s="22"/>
      <c r="AZX54" s="22"/>
      <c r="AZY54" s="22"/>
      <c r="AZZ54" s="22"/>
      <c r="BAA54" s="22"/>
      <c r="BAB54" s="22"/>
      <c r="BAC54" s="22"/>
      <c r="BAD54" s="22"/>
      <c r="BAE54" s="22"/>
      <c r="BAF54" s="22"/>
      <c r="BAG54" s="22"/>
      <c r="BAH54" s="22"/>
      <c r="BAI54" s="22"/>
      <c r="BAJ54" s="22"/>
      <c r="BAK54" s="22"/>
      <c r="BAL54" s="22"/>
      <c r="BAM54" s="22"/>
      <c r="BAN54" s="22"/>
      <c r="BAO54" s="22"/>
      <c r="BAP54" s="22"/>
      <c r="BAQ54" s="22"/>
      <c r="BAR54" s="22"/>
      <c r="BAS54" s="22"/>
      <c r="BAT54" s="22"/>
      <c r="BAU54" s="22"/>
      <c r="BAV54" s="22"/>
      <c r="BAW54" s="22"/>
      <c r="BAX54" s="22"/>
      <c r="BAY54" s="22"/>
      <c r="BAZ54" s="22"/>
      <c r="BBA54" s="22"/>
      <c r="BBB54" s="22"/>
      <c r="BBC54" s="22"/>
      <c r="BBD54" s="22"/>
      <c r="BBE54" s="22"/>
      <c r="BBF54" s="22"/>
      <c r="BBG54" s="22"/>
      <c r="BBH54" s="22"/>
      <c r="BBI54" s="22"/>
      <c r="BBJ54" s="22"/>
      <c r="BBK54" s="22"/>
      <c r="BBL54" s="22"/>
      <c r="BBM54" s="22"/>
      <c r="BBN54" s="22"/>
      <c r="BBO54" s="22"/>
      <c r="BBP54" s="22"/>
      <c r="BBQ54" s="22"/>
      <c r="BBR54" s="22"/>
      <c r="BBS54" s="22"/>
      <c r="BBT54" s="22"/>
      <c r="BBU54" s="22"/>
      <c r="BBV54" s="22"/>
      <c r="BBW54" s="22"/>
      <c r="BBX54" s="22"/>
      <c r="BBY54" s="22"/>
      <c r="BBZ54" s="22"/>
      <c r="BCA54" s="22"/>
      <c r="BCB54" s="22"/>
      <c r="BCC54" s="22"/>
      <c r="BCD54" s="22"/>
      <c r="BCE54" s="22"/>
      <c r="BCF54" s="22"/>
      <c r="BCG54" s="22"/>
      <c r="BCH54" s="22"/>
      <c r="BCI54" s="22"/>
      <c r="BCJ54" s="22"/>
      <c r="BCK54" s="22"/>
      <c r="BCL54" s="22"/>
      <c r="BCM54" s="22"/>
      <c r="BCN54" s="22"/>
      <c r="BCO54" s="22"/>
      <c r="BCP54" s="22"/>
      <c r="BCQ54" s="22"/>
      <c r="BCR54" s="22"/>
      <c r="BCS54" s="22"/>
      <c r="BCT54" s="22"/>
      <c r="BCU54" s="22"/>
      <c r="BCV54" s="22"/>
      <c r="BCW54" s="22"/>
      <c r="BCX54" s="22"/>
      <c r="BCY54" s="22"/>
      <c r="BCZ54" s="22"/>
      <c r="BDA54" s="22"/>
      <c r="BDB54" s="22"/>
      <c r="BDC54" s="22"/>
      <c r="BDD54" s="22"/>
      <c r="BDE54" s="22"/>
      <c r="BDF54" s="22"/>
      <c r="BDG54" s="22"/>
      <c r="BDH54" s="22"/>
      <c r="BDI54" s="22"/>
      <c r="BDJ54" s="22"/>
      <c r="BDK54" s="22"/>
      <c r="BDL54" s="22"/>
      <c r="BDM54" s="22"/>
      <c r="BDN54" s="22"/>
      <c r="BDO54" s="22"/>
      <c r="BDP54" s="22"/>
      <c r="BDQ54" s="22"/>
      <c r="BDR54" s="22"/>
      <c r="BDS54" s="22"/>
      <c r="BDT54" s="22"/>
      <c r="BDU54" s="22"/>
      <c r="BDV54" s="22"/>
      <c r="BDW54" s="22"/>
      <c r="BDX54" s="22"/>
      <c r="BDY54" s="22"/>
      <c r="BDZ54" s="22"/>
      <c r="BEA54" s="22"/>
      <c r="BEB54" s="22"/>
      <c r="BEC54" s="22"/>
      <c r="BED54" s="22"/>
      <c r="BEE54" s="22"/>
      <c r="BEF54" s="22"/>
      <c r="BEG54" s="22"/>
      <c r="BEH54" s="22"/>
      <c r="BEI54" s="22"/>
      <c r="BEJ54" s="22"/>
      <c r="BEK54" s="22"/>
      <c r="BEL54" s="22"/>
      <c r="BEM54" s="22"/>
      <c r="BEN54" s="22"/>
      <c r="BEO54" s="22"/>
      <c r="BEP54" s="22"/>
      <c r="BEQ54" s="22"/>
      <c r="BER54" s="22"/>
      <c r="BES54" s="22"/>
      <c r="BET54" s="22"/>
      <c r="BEU54" s="22"/>
      <c r="BEV54" s="22"/>
      <c r="BEW54" s="22"/>
      <c r="BEX54" s="22"/>
      <c r="BEY54" s="22"/>
      <c r="BEZ54" s="22"/>
      <c r="BFA54" s="22"/>
      <c r="BFB54" s="22"/>
      <c r="BFC54" s="22"/>
      <c r="BFD54" s="22"/>
      <c r="BFE54" s="22"/>
      <c r="BFF54" s="22"/>
      <c r="BFG54" s="22"/>
      <c r="BFH54" s="22"/>
      <c r="BFI54" s="22"/>
      <c r="BFJ54" s="22"/>
      <c r="BFK54" s="22"/>
      <c r="BFL54" s="22"/>
      <c r="BFM54" s="22"/>
      <c r="BFN54" s="22"/>
      <c r="BFO54" s="22"/>
      <c r="BFP54" s="22"/>
      <c r="BFQ54" s="22"/>
      <c r="BFR54" s="22"/>
      <c r="BFS54" s="22"/>
      <c r="BFT54" s="22"/>
      <c r="BFU54" s="22"/>
      <c r="BFV54" s="22"/>
      <c r="BFW54" s="22"/>
      <c r="BFX54" s="22"/>
      <c r="BFY54" s="22"/>
      <c r="BFZ54" s="22"/>
      <c r="BGA54" s="22"/>
      <c r="BGB54" s="22"/>
      <c r="BGC54" s="22"/>
      <c r="BGD54" s="22"/>
      <c r="BGE54" s="22"/>
      <c r="BGF54" s="22"/>
      <c r="BGG54" s="22"/>
      <c r="BGH54" s="22"/>
      <c r="BGI54" s="22"/>
      <c r="BGJ54" s="22"/>
      <c r="BGK54" s="22"/>
      <c r="BGL54" s="22"/>
      <c r="BGM54" s="22"/>
      <c r="BGN54" s="22"/>
      <c r="BGO54" s="22"/>
      <c r="BGP54" s="22"/>
      <c r="BGQ54" s="22"/>
      <c r="BGR54" s="22"/>
      <c r="BGS54" s="22"/>
      <c r="BGT54" s="22"/>
      <c r="BGU54" s="22"/>
      <c r="BGV54" s="22"/>
      <c r="BGW54" s="22"/>
      <c r="BGX54" s="22"/>
      <c r="BGY54" s="22"/>
      <c r="BGZ54" s="22"/>
      <c r="BHA54" s="22"/>
      <c r="BHB54" s="22"/>
      <c r="BHC54" s="22"/>
      <c r="BHD54" s="22"/>
      <c r="BHE54" s="22"/>
      <c r="BHF54" s="22"/>
      <c r="BHG54" s="22"/>
      <c r="BHH54" s="22"/>
      <c r="BHI54" s="22"/>
      <c r="BHJ54" s="22"/>
      <c r="BHK54" s="22"/>
      <c r="BHL54" s="22"/>
      <c r="BHM54" s="22"/>
      <c r="BHN54" s="22"/>
      <c r="BHO54" s="22"/>
      <c r="BHP54" s="22"/>
      <c r="BHQ54" s="22"/>
      <c r="BHR54" s="22"/>
      <c r="BHS54" s="22"/>
      <c r="BHT54" s="22"/>
      <c r="BHU54" s="22"/>
      <c r="BHV54" s="22"/>
      <c r="BHW54" s="22"/>
      <c r="BHX54" s="22"/>
      <c r="BHY54" s="22"/>
      <c r="BHZ54" s="22"/>
      <c r="BIA54" s="22"/>
      <c r="BIB54" s="22"/>
      <c r="BIC54" s="22"/>
      <c r="BID54" s="22"/>
      <c r="BIE54" s="22"/>
      <c r="BIF54" s="22"/>
      <c r="BIG54" s="22"/>
      <c r="BIH54" s="22"/>
      <c r="BII54" s="22"/>
      <c r="BIJ54" s="22"/>
      <c r="BIK54" s="22"/>
      <c r="BIL54" s="22"/>
      <c r="BIM54" s="22"/>
      <c r="BIN54" s="22"/>
      <c r="BIO54" s="22"/>
      <c r="BIP54" s="22"/>
      <c r="BIQ54" s="22"/>
      <c r="BIR54" s="22"/>
      <c r="BIS54" s="22"/>
      <c r="BIT54" s="22"/>
      <c r="BIU54" s="22"/>
      <c r="BIV54" s="22"/>
      <c r="BIW54" s="22"/>
      <c r="BIX54" s="22"/>
      <c r="BIY54" s="22"/>
      <c r="BIZ54" s="22"/>
      <c r="BJA54" s="22"/>
      <c r="BJB54" s="22"/>
      <c r="BJC54" s="22"/>
      <c r="BJD54" s="22"/>
      <c r="BJE54" s="22"/>
      <c r="BJF54" s="22"/>
      <c r="BJG54" s="22"/>
      <c r="BJH54" s="22"/>
      <c r="BJI54" s="22"/>
      <c r="BJJ54" s="22"/>
      <c r="BJK54" s="22"/>
      <c r="BJL54" s="22"/>
      <c r="BJM54" s="22"/>
      <c r="BJN54" s="22"/>
      <c r="BJO54" s="22"/>
      <c r="BJP54" s="22"/>
      <c r="BJQ54" s="22"/>
      <c r="BJR54" s="22"/>
      <c r="BJS54" s="22"/>
      <c r="BJT54" s="22"/>
      <c r="BJU54" s="22"/>
      <c r="BJV54" s="22"/>
      <c r="BJW54" s="22"/>
      <c r="BJX54" s="22"/>
      <c r="BJY54" s="22"/>
      <c r="BJZ54" s="22"/>
      <c r="BKA54" s="22"/>
      <c r="BKB54" s="22"/>
      <c r="BKC54" s="22"/>
      <c r="BKD54" s="22"/>
      <c r="BKE54" s="22"/>
      <c r="BKF54" s="22"/>
      <c r="BKG54" s="22"/>
      <c r="BKH54" s="22"/>
      <c r="BKI54" s="22"/>
      <c r="BKJ54" s="22"/>
      <c r="BKK54" s="22"/>
      <c r="BKL54" s="22"/>
      <c r="BKM54" s="22"/>
      <c r="BKN54" s="22"/>
      <c r="BKO54" s="22"/>
      <c r="BKP54" s="22"/>
      <c r="BKQ54" s="22"/>
      <c r="BKR54" s="22"/>
      <c r="BKS54" s="22"/>
      <c r="BKT54" s="22"/>
      <c r="BKU54" s="22"/>
      <c r="BKV54" s="22"/>
      <c r="BKW54" s="22"/>
      <c r="BKX54" s="22"/>
      <c r="BKY54" s="22"/>
      <c r="BKZ54" s="22"/>
      <c r="BLA54" s="22"/>
      <c r="BLB54" s="22"/>
      <c r="BLC54" s="22"/>
      <c r="BLD54" s="22"/>
      <c r="BLE54" s="22"/>
      <c r="BLF54" s="22"/>
      <c r="BLG54" s="22"/>
      <c r="BLH54" s="22"/>
      <c r="BLI54" s="22"/>
      <c r="BLJ54" s="22"/>
      <c r="BLK54" s="22"/>
      <c r="BLL54" s="22"/>
      <c r="BLM54" s="22"/>
      <c r="BLN54" s="22"/>
      <c r="BLO54" s="22"/>
      <c r="BLP54" s="22"/>
      <c r="BLQ54" s="22"/>
      <c r="BLR54" s="22"/>
      <c r="BLS54" s="22"/>
      <c r="BLT54" s="22"/>
      <c r="BLU54" s="22"/>
      <c r="BLV54" s="22"/>
      <c r="BLW54" s="22"/>
      <c r="BLX54" s="22"/>
      <c r="BLY54" s="22"/>
      <c r="BLZ54" s="22"/>
      <c r="BMA54" s="22"/>
      <c r="BMB54" s="22"/>
      <c r="BMC54" s="22"/>
      <c r="BMD54" s="22"/>
      <c r="BME54" s="22"/>
      <c r="BMF54" s="22"/>
      <c r="BMG54" s="22"/>
      <c r="BMH54" s="22"/>
      <c r="BMI54" s="22"/>
      <c r="BMJ54" s="22"/>
      <c r="BMK54" s="22"/>
      <c r="BML54" s="22"/>
      <c r="BMM54" s="22"/>
      <c r="BMN54" s="22"/>
      <c r="BMO54" s="22"/>
      <c r="BMP54" s="22"/>
      <c r="BMQ54" s="22"/>
      <c r="BMR54" s="22"/>
      <c r="BMS54" s="22"/>
      <c r="BMT54" s="22"/>
      <c r="BMU54" s="22"/>
      <c r="BMV54" s="22"/>
      <c r="BMW54" s="22"/>
      <c r="BMX54" s="22"/>
      <c r="BMY54" s="22"/>
      <c r="BMZ54" s="22"/>
      <c r="BNA54" s="22"/>
      <c r="BNB54" s="22"/>
      <c r="BNC54" s="22"/>
      <c r="BND54" s="22"/>
      <c r="BNE54" s="22"/>
      <c r="BNF54" s="22"/>
      <c r="BNG54" s="22"/>
      <c r="BNH54" s="22"/>
      <c r="BNI54" s="22"/>
      <c r="BNJ54" s="22"/>
      <c r="BNK54" s="22"/>
      <c r="BNL54" s="22"/>
      <c r="BNM54" s="22"/>
      <c r="BNN54" s="22"/>
      <c r="BNO54" s="22"/>
      <c r="BNP54" s="22"/>
      <c r="BNQ54" s="22"/>
      <c r="BNR54" s="22"/>
      <c r="BNS54" s="22"/>
      <c r="BNT54" s="22"/>
      <c r="BNU54" s="22"/>
      <c r="BNV54" s="22"/>
      <c r="BNW54" s="22"/>
      <c r="BNX54" s="22"/>
      <c r="BNY54" s="22"/>
      <c r="BNZ54" s="22"/>
      <c r="BOA54" s="22"/>
      <c r="BOB54" s="22"/>
      <c r="BOC54" s="22"/>
      <c r="BOD54" s="22"/>
      <c r="BOE54" s="22"/>
      <c r="BOF54" s="22"/>
      <c r="BOG54" s="22"/>
      <c r="BOH54" s="22"/>
      <c r="BOI54" s="22"/>
      <c r="BOJ54" s="22"/>
      <c r="BOK54" s="22"/>
      <c r="BOL54" s="22"/>
      <c r="BOM54" s="22"/>
      <c r="BON54" s="22"/>
      <c r="BOO54" s="22"/>
      <c r="BOP54" s="22"/>
      <c r="BOQ54" s="22"/>
      <c r="BOR54" s="22"/>
      <c r="BOS54" s="22"/>
      <c r="BOT54" s="22"/>
      <c r="BOU54" s="22"/>
      <c r="BOV54" s="22"/>
      <c r="BOW54" s="22"/>
      <c r="BOX54" s="22"/>
      <c r="BOY54" s="22"/>
      <c r="BOZ54" s="22"/>
      <c r="BPA54" s="22"/>
      <c r="BPB54" s="22"/>
      <c r="BPC54" s="22"/>
      <c r="BPD54" s="22"/>
      <c r="BPE54" s="22"/>
      <c r="BPF54" s="22"/>
      <c r="BPG54" s="22"/>
      <c r="BPH54" s="22"/>
      <c r="BPI54" s="22"/>
      <c r="BPJ54" s="22"/>
      <c r="BPK54" s="22"/>
      <c r="BPL54" s="22"/>
      <c r="BPM54" s="22"/>
      <c r="BPN54" s="22"/>
      <c r="BPO54" s="22"/>
      <c r="BPP54" s="22"/>
      <c r="BPQ54" s="22"/>
      <c r="BPR54" s="22"/>
      <c r="BPS54" s="22"/>
      <c r="BPT54" s="22"/>
      <c r="BPU54" s="22"/>
      <c r="BPV54" s="22"/>
      <c r="BPW54" s="22"/>
      <c r="BPX54" s="22"/>
      <c r="BPY54" s="22"/>
      <c r="BPZ54" s="22"/>
      <c r="BQA54" s="22"/>
      <c r="BQB54" s="22"/>
      <c r="BQC54" s="22"/>
      <c r="BQD54" s="22"/>
      <c r="BQE54" s="22"/>
      <c r="BQF54" s="22"/>
      <c r="BQG54" s="22"/>
      <c r="BQH54" s="22"/>
      <c r="BQI54" s="22"/>
      <c r="BQJ54" s="22"/>
      <c r="BQK54" s="22"/>
      <c r="BQL54" s="22"/>
      <c r="BQM54" s="22"/>
      <c r="BQN54" s="22"/>
      <c r="BQO54" s="22"/>
      <c r="BQP54" s="22"/>
      <c r="BQQ54" s="22"/>
      <c r="BQR54" s="22"/>
      <c r="BQS54" s="22"/>
      <c r="BQT54" s="22"/>
      <c r="BQU54" s="22"/>
      <c r="BQV54" s="22"/>
      <c r="BQW54" s="22"/>
      <c r="BQX54" s="22"/>
      <c r="BQY54" s="22"/>
      <c r="BQZ54" s="22"/>
      <c r="BRA54" s="22"/>
      <c r="BRB54" s="22"/>
      <c r="BRC54" s="22"/>
      <c r="BRD54" s="22"/>
      <c r="BRE54" s="22"/>
      <c r="BRF54" s="22"/>
      <c r="BRG54" s="22"/>
      <c r="BRH54" s="22"/>
      <c r="BRI54" s="22"/>
      <c r="BRJ54" s="22"/>
      <c r="BRK54" s="22"/>
      <c r="BRL54" s="22"/>
      <c r="BRM54" s="22"/>
      <c r="BRN54" s="22"/>
      <c r="BRO54" s="22"/>
      <c r="BRP54" s="22"/>
      <c r="BRQ54" s="22"/>
      <c r="BRR54" s="22"/>
      <c r="BRS54" s="22"/>
      <c r="BRT54" s="22"/>
      <c r="BRU54" s="22"/>
      <c r="BRV54" s="22"/>
      <c r="BRW54" s="22"/>
      <c r="BRX54" s="22"/>
      <c r="BRY54" s="22"/>
      <c r="BRZ54" s="22"/>
      <c r="BSA54" s="22"/>
      <c r="BSB54" s="22"/>
      <c r="BSC54" s="22"/>
      <c r="BSD54" s="22"/>
      <c r="BSE54" s="22"/>
      <c r="BSF54" s="22"/>
      <c r="BSG54" s="22"/>
      <c r="BSH54" s="22"/>
      <c r="BSI54" s="22"/>
      <c r="BSJ54" s="22"/>
      <c r="BSK54" s="22"/>
      <c r="BSL54" s="22"/>
      <c r="BSM54" s="22"/>
      <c r="BSN54" s="22"/>
      <c r="BSO54" s="22"/>
      <c r="BSP54" s="22"/>
      <c r="BSQ54" s="22"/>
      <c r="BSR54" s="22"/>
      <c r="BSS54" s="22"/>
      <c r="BST54" s="22"/>
      <c r="BSU54" s="22"/>
      <c r="BSV54" s="22"/>
      <c r="BSW54" s="22"/>
      <c r="BSX54" s="22"/>
      <c r="BSY54" s="22"/>
      <c r="BSZ54" s="22"/>
      <c r="BTA54" s="22"/>
      <c r="BTB54" s="22"/>
      <c r="BTC54" s="22"/>
      <c r="BTD54" s="22"/>
      <c r="BTE54" s="22"/>
      <c r="BTF54" s="22"/>
      <c r="BTG54" s="22"/>
      <c r="BTH54" s="22"/>
      <c r="BTI54" s="22"/>
      <c r="BTJ54" s="22"/>
      <c r="BTK54" s="22"/>
      <c r="BTL54" s="22"/>
      <c r="BTM54" s="22"/>
      <c r="BTN54" s="22"/>
      <c r="BTO54" s="22"/>
      <c r="BTP54" s="22"/>
      <c r="BTQ54" s="22"/>
      <c r="BTR54" s="22"/>
      <c r="BTS54" s="22"/>
      <c r="BTT54" s="22"/>
      <c r="BTU54" s="22"/>
      <c r="BTV54" s="22"/>
      <c r="BTW54" s="22"/>
      <c r="BTX54" s="22"/>
      <c r="BTY54" s="22"/>
      <c r="BTZ54" s="22"/>
      <c r="BUA54" s="22"/>
      <c r="BUB54" s="22"/>
      <c r="BUC54" s="22"/>
      <c r="BUD54" s="22"/>
      <c r="BUE54" s="22"/>
      <c r="BUF54" s="22"/>
      <c r="BUG54" s="22"/>
      <c r="BUH54" s="22"/>
      <c r="BUI54" s="22"/>
      <c r="BUJ54" s="22"/>
      <c r="BUK54" s="22"/>
      <c r="BUL54" s="22"/>
      <c r="BUM54" s="22"/>
      <c r="BUN54" s="22"/>
      <c r="BUO54" s="22"/>
      <c r="BUP54" s="22"/>
      <c r="BUQ54" s="22"/>
      <c r="BUR54" s="22"/>
      <c r="BUS54" s="22"/>
      <c r="BUT54" s="22"/>
      <c r="BUU54" s="22"/>
      <c r="BUV54" s="22"/>
      <c r="BUW54" s="22"/>
      <c r="BUX54" s="22"/>
      <c r="BUY54" s="22"/>
      <c r="BUZ54" s="22"/>
      <c r="BVA54" s="22"/>
      <c r="BVB54" s="22"/>
      <c r="BVC54" s="22"/>
      <c r="BVD54" s="22"/>
      <c r="BVE54" s="22"/>
      <c r="BVF54" s="22"/>
      <c r="BVG54" s="22"/>
      <c r="BVH54" s="22"/>
      <c r="BVI54" s="22"/>
      <c r="BVJ54" s="22"/>
      <c r="BVK54" s="22"/>
      <c r="BVL54" s="22"/>
      <c r="BVM54" s="22"/>
      <c r="BVN54" s="22"/>
      <c r="BVO54" s="22"/>
      <c r="BVP54" s="22"/>
      <c r="BVQ54" s="22"/>
      <c r="BVR54" s="22"/>
      <c r="BVS54" s="22"/>
      <c r="BVT54" s="22"/>
      <c r="BVU54" s="22"/>
      <c r="BVV54" s="22"/>
      <c r="BVW54" s="22"/>
      <c r="BVX54" s="22"/>
      <c r="BVY54" s="22"/>
      <c r="BVZ54" s="22"/>
      <c r="BWA54" s="22"/>
      <c r="BWB54" s="22"/>
      <c r="BWC54" s="22"/>
      <c r="BWD54" s="22"/>
      <c r="BWE54" s="22"/>
      <c r="BWF54" s="22"/>
      <c r="BWG54" s="22"/>
      <c r="BWH54" s="22"/>
      <c r="BWI54" s="22"/>
      <c r="BWJ54" s="22"/>
      <c r="BWK54" s="22"/>
      <c r="BWL54" s="22"/>
      <c r="BWM54" s="22"/>
      <c r="BWN54" s="22"/>
      <c r="BWO54" s="22"/>
      <c r="BWP54" s="22"/>
      <c r="BWQ54" s="22"/>
      <c r="BWR54" s="22"/>
      <c r="BWS54" s="22"/>
      <c r="BWT54" s="22"/>
      <c r="BWU54" s="22"/>
      <c r="BWV54" s="22"/>
      <c r="BWW54" s="22"/>
      <c r="BWX54" s="22"/>
      <c r="BWY54" s="22"/>
      <c r="BWZ54" s="22"/>
      <c r="BXA54" s="22"/>
      <c r="BXB54" s="22"/>
      <c r="BXC54" s="22"/>
      <c r="BXD54" s="22"/>
      <c r="BXE54" s="22"/>
      <c r="BXF54" s="22"/>
      <c r="BXG54" s="22"/>
      <c r="BXH54" s="22"/>
      <c r="BXI54" s="22"/>
      <c r="BXJ54" s="22"/>
      <c r="BXK54" s="22"/>
      <c r="BXL54" s="22"/>
      <c r="BXM54" s="22"/>
      <c r="BXN54" s="22"/>
      <c r="BXO54" s="22"/>
      <c r="BXP54" s="22"/>
      <c r="BXQ54" s="22"/>
      <c r="BXR54" s="22"/>
      <c r="BXS54" s="22"/>
      <c r="BXT54" s="22"/>
      <c r="BXU54" s="22"/>
      <c r="BXV54" s="22"/>
      <c r="BXW54" s="22"/>
      <c r="BXX54" s="22"/>
      <c r="BXY54" s="22"/>
      <c r="BXZ54" s="22"/>
      <c r="BYA54" s="22"/>
      <c r="BYB54" s="22"/>
      <c r="BYC54" s="22"/>
      <c r="BYD54" s="22"/>
      <c r="BYE54" s="22"/>
      <c r="BYF54" s="22"/>
      <c r="BYG54" s="22"/>
      <c r="BYH54" s="22"/>
      <c r="BYI54" s="22"/>
      <c r="BYJ54" s="22"/>
      <c r="BYK54" s="22"/>
      <c r="BYL54" s="22"/>
      <c r="BYM54" s="22"/>
      <c r="BYN54" s="22"/>
      <c r="BYO54" s="22"/>
      <c r="BYP54" s="22"/>
      <c r="BYQ54" s="22"/>
      <c r="BYR54" s="22"/>
      <c r="BYS54" s="22"/>
      <c r="BYT54" s="22"/>
      <c r="BYU54" s="22"/>
      <c r="BYV54" s="22"/>
      <c r="BYW54" s="22"/>
      <c r="BYX54" s="22"/>
      <c r="BYY54" s="22"/>
      <c r="BYZ54" s="22"/>
      <c r="BZA54" s="22"/>
      <c r="BZB54" s="22"/>
      <c r="BZC54" s="22"/>
      <c r="BZD54" s="22"/>
      <c r="BZE54" s="22"/>
      <c r="BZF54" s="22"/>
      <c r="BZG54" s="22"/>
      <c r="BZH54" s="22"/>
      <c r="BZI54" s="22"/>
      <c r="BZJ54" s="22"/>
      <c r="BZK54" s="22"/>
      <c r="BZL54" s="22"/>
      <c r="BZM54" s="22"/>
      <c r="BZN54" s="22"/>
      <c r="BZO54" s="22"/>
      <c r="BZP54" s="22"/>
      <c r="BZQ54" s="22"/>
      <c r="BZR54" s="22"/>
      <c r="BZS54" s="22"/>
      <c r="BZT54" s="22"/>
      <c r="BZU54" s="22"/>
      <c r="BZV54" s="22"/>
      <c r="BZW54" s="22"/>
      <c r="BZX54" s="22"/>
      <c r="BZY54" s="22"/>
      <c r="BZZ54" s="22"/>
      <c r="CAA54" s="22"/>
      <c r="CAB54" s="22"/>
      <c r="CAC54" s="22"/>
      <c r="CAD54" s="22"/>
      <c r="CAE54" s="22"/>
      <c r="CAF54" s="22"/>
      <c r="CAG54" s="22"/>
      <c r="CAH54" s="22"/>
      <c r="CAI54" s="22"/>
      <c r="CAJ54" s="22"/>
      <c r="CAK54" s="22"/>
      <c r="CAL54" s="22"/>
      <c r="CAM54" s="22"/>
      <c r="CAN54" s="22"/>
      <c r="CAO54" s="22"/>
      <c r="CAP54" s="22"/>
      <c r="CAQ54" s="22"/>
      <c r="CAR54" s="22"/>
      <c r="CAS54" s="22"/>
      <c r="CAT54" s="22"/>
      <c r="CAU54" s="22"/>
      <c r="CAV54" s="22"/>
      <c r="CAW54" s="22"/>
      <c r="CAX54" s="22"/>
      <c r="CAY54" s="22"/>
      <c r="CAZ54" s="22"/>
      <c r="CBA54" s="22"/>
      <c r="CBB54" s="22"/>
      <c r="CBC54" s="22"/>
      <c r="CBD54" s="22"/>
      <c r="CBE54" s="22"/>
      <c r="CBF54" s="22"/>
      <c r="CBG54" s="22"/>
      <c r="CBH54" s="22"/>
      <c r="CBI54" s="22"/>
      <c r="CBJ54" s="22"/>
      <c r="CBK54" s="22"/>
      <c r="CBL54" s="22"/>
      <c r="CBM54" s="22"/>
      <c r="CBN54" s="22"/>
      <c r="CBO54" s="22"/>
      <c r="CBP54" s="22"/>
      <c r="CBQ54" s="22"/>
      <c r="CBR54" s="22"/>
      <c r="CBS54" s="22"/>
      <c r="CBT54" s="22"/>
      <c r="CBU54" s="22"/>
      <c r="CBV54" s="22"/>
      <c r="CBW54" s="22"/>
      <c r="CBX54" s="22"/>
      <c r="CBY54" s="22"/>
      <c r="CBZ54" s="22"/>
      <c r="CCA54" s="22"/>
      <c r="CCB54" s="22"/>
      <c r="CCC54" s="22"/>
      <c r="CCD54" s="22"/>
      <c r="CCE54" s="22"/>
      <c r="CCF54" s="22"/>
      <c r="CCG54" s="22"/>
      <c r="CCH54" s="22"/>
      <c r="CCI54" s="22"/>
      <c r="CCJ54" s="22"/>
      <c r="CCK54" s="22"/>
      <c r="CCL54" s="22"/>
      <c r="CCM54" s="22"/>
      <c r="CCN54" s="22"/>
      <c r="CCO54" s="22"/>
      <c r="CCP54" s="22"/>
      <c r="CCQ54" s="22"/>
      <c r="CCR54" s="22"/>
      <c r="CCS54" s="22"/>
      <c r="CCT54" s="22"/>
      <c r="CCU54" s="22"/>
      <c r="CCV54" s="22"/>
      <c r="CCW54" s="22"/>
      <c r="CCX54" s="22"/>
      <c r="CCY54" s="22"/>
      <c r="CCZ54" s="22"/>
      <c r="CDA54" s="22"/>
      <c r="CDB54" s="22"/>
      <c r="CDC54" s="22"/>
      <c r="CDD54" s="22"/>
      <c r="CDE54" s="22"/>
      <c r="CDF54" s="22"/>
      <c r="CDG54" s="22"/>
      <c r="CDH54" s="22"/>
      <c r="CDI54" s="22"/>
      <c r="CDJ54" s="22"/>
      <c r="CDK54" s="22"/>
      <c r="CDL54" s="22"/>
      <c r="CDM54" s="22"/>
      <c r="CDN54" s="22"/>
      <c r="CDO54" s="22"/>
      <c r="CDP54" s="22"/>
      <c r="CDQ54" s="22"/>
      <c r="CDR54" s="22"/>
      <c r="CDS54" s="22"/>
      <c r="CDT54" s="22"/>
      <c r="CDU54" s="22"/>
      <c r="CDV54" s="22"/>
      <c r="CDW54" s="22"/>
      <c r="CDX54" s="22"/>
      <c r="CDY54" s="22"/>
      <c r="CDZ54" s="22"/>
      <c r="CEA54" s="22"/>
      <c r="CEB54" s="22"/>
      <c r="CEC54" s="22"/>
      <c r="CED54" s="22"/>
      <c r="CEE54" s="22"/>
      <c r="CEF54" s="22"/>
      <c r="CEG54" s="22"/>
      <c r="CEH54" s="22"/>
      <c r="CEI54" s="22"/>
      <c r="CEJ54" s="22"/>
      <c r="CEK54" s="22"/>
      <c r="CEL54" s="22"/>
      <c r="CEM54" s="22"/>
      <c r="CEN54" s="22"/>
      <c r="CEO54" s="22"/>
      <c r="CEP54" s="22"/>
      <c r="CEQ54" s="22"/>
      <c r="CER54" s="22"/>
      <c r="CES54" s="22"/>
      <c r="CET54" s="22"/>
      <c r="CEU54" s="22"/>
      <c r="CEV54" s="22"/>
      <c r="CEW54" s="22"/>
      <c r="CEX54" s="22"/>
      <c r="CEY54" s="22"/>
      <c r="CEZ54" s="22"/>
      <c r="CFA54" s="22"/>
      <c r="CFB54" s="22"/>
      <c r="CFC54" s="22"/>
      <c r="CFD54" s="22"/>
      <c r="CFE54" s="22"/>
      <c r="CFF54" s="22"/>
      <c r="CFG54" s="22"/>
      <c r="CFH54" s="22"/>
      <c r="CFI54" s="22"/>
      <c r="CFJ54" s="22"/>
      <c r="CFK54" s="22"/>
      <c r="CFL54" s="22"/>
      <c r="CFM54" s="22"/>
      <c r="CFN54" s="22"/>
      <c r="CFO54" s="22"/>
      <c r="CFP54" s="22"/>
      <c r="CFQ54" s="22"/>
      <c r="CFR54" s="22"/>
      <c r="CFS54" s="22"/>
      <c r="CFT54" s="22"/>
      <c r="CFU54" s="22"/>
      <c r="CFV54" s="22"/>
      <c r="CFW54" s="22"/>
      <c r="CFX54" s="22"/>
      <c r="CFY54" s="22"/>
      <c r="CFZ54" s="22"/>
      <c r="CGA54" s="22"/>
      <c r="CGB54" s="22"/>
      <c r="CGC54" s="22"/>
      <c r="CGD54" s="22"/>
      <c r="CGE54" s="22"/>
      <c r="CGF54" s="22"/>
      <c r="CGG54" s="22"/>
      <c r="CGH54" s="22"/>
      <c r="CGI54" s="22"/>
      <c r="CGJ54" s="22"/>
      <c r="CGK54" s="22"/>
      <c r="CGL54" s="22"/>
      <c r="CGM54" s="22"/>
      <c r="CGN54" s="22"/>
      <c r="CGO54" s="22"/>
      <c r="CGP54" s="22"/>
      <c r="CGQ54" s="22"/>
      <c r="CGR54" s="22"/>
      <c r="CGS54" s="22"/>
      <c r="CGT54" s="22"/>
      <c r="CGU54" s="22"/>
      <c r="CGV54" s="22"/>
      <c r="CGW54" s="22"/>
      <c r="CGX54" s="22"/>
      <c r="CGY54" s="22"/>
      <c r="CGZ54" s="22"/>
      <c r="CHA54" s="22"/>
      <c r="CHB54" s="22"/>
      <c r="CHC54" s="22"/>
      <c r="CHD54" s="22"/>
      <c r="CHE54" s="22"/>
      <c r="CHF54" s="22"/>
      <c r="CHG54" s="22"/>
      <c r="CHH54" s="22"/>
      <c r="CHI54" s="22"/>
      <c r="CHJ54" s="22"/>
      <c r="CHK54" s="22"/>
      <c r="CHL54" s="22"/>
      <c r="CHM54" s="22"/>
      <c r="CHN54" s="22"/>
      <c r="CHO54" s="22"/>
      <c r="CHP54" s="22"/>
      <c r="CHQ54" s="22"/>
      <c r="CHR54" s="22"/>
      <c r="CHS54" s="22"/>
      <c r="CHT54" s="22"/>
      <c r="CHU54" s="22"/>
      <c r="CHV54" s="22"/>
      <c r="CHW54" s="22"/>
      <c r="CHX54" s="22"/>
      <c r="CHY54" s="22"/>
      <c r="CHZ54" s="22"/>
      <c r="CIA54" s="22"/>
      <c r="CIB54" s="22"/>
      <c r="CIC54" s="22"/>
      <c r="CID54" s="22"/>
      <c r="CIE54" s="22"/>
      <c r="CIF54" s="22"/>
      <c r="CIG54" s="22"/>
      <c r="CIH54" s="22"/>
      <c r="CII54" s="22"/>
      <c r="CIJ54" s="22"/>
      <c r="CIK54" s="22"/>
      <c r="CIL54" s="22"/>
      <c r="CIM54" s="22"/>
      <c r="CIN54" s="22"/>
      <c r="CIO54" s="22"/>
      <c r="CIP54" s="22"/>
      <c r="CIQ54" s="22"/>
      <c r="CIR54" s="22"/>
      <c r="CIS54" s="22"/>
      <c r="CIT54" s="22"/>
      <c r="CIU54" s="22"/>
      <c r="CIV54" s="22"/>
      <c r="CIW54" s="22"/>
      <c r="CIX54" s="22"/>
      <c r="CIY54" s="22"/>
      <c r="CIZ54" s="22"/>
      <c r="CJA54" s="22"/>
      <c r="CJB54" s="22"/>
      <c r="CJC54" s="22"/>
      <c r="CJD54" s="22"/>
      <c r="CJE54" s="22"/>
      <c r="CJF54" s="22"/>
      <c r="CJG54" s="22"/>
      <c r="CJH54" s="22"/>
      <c r="CJI54" s="22"/>
      <c r="CJJ54" s="22"/>
      <c r="CJK54" s="22"/>
      <c r="CJL54" s="22"/>
      <c r="CJM54" s="22"/>
      <c r="CJN54" s="22"/>
      <c r="CJO54" s="22"/>
      <c r="CJP54" s="22"/>
      <c r="CJQ54" s="22"/>
      <c r="CJR54" s="22"/>
      <c r="CJS54" s="22"/>
      <c r="CJT54" s="22"/>
      <c r="CJU54" s="22"/>
      <c r="CJV54" s="22"/>
      <c r="CJW54" s="22"/>
      <c r="CJX54" s="22"/>
      <c r="CJY54" s="22"/>
      <c r="CJZ54" s="22"/>
      <c r="CKA54" s="22"/>
      <c r="CKB54" s="22"/>
      <c r="CKC54" s="22"/>
      <c r="CKD54" s="22"/>
      <c r="CKE54" s="22"/>
      <c r="CKF54" s="22"/>
      <c r="CKG54" s="22"/>
      <c r="CKH54" s="22"/>
      <c r="CKI54" s="22"/>
      <c r="CKJ54" s="22"/>
      <c r="CKK54" s="22"/>
      <c r="CKL54" s="22"/>
      <c r="CKM54" s="22"/>
      <c r="CKN54" s="22"/>
      <c r="CKO54" s="22"/>
      <c r="CKP54" s="22"/>
      <c r="CKQ54" s="22"/>
      <c r="CKR54" s="22"/>
      <c r="CKS54" s="22"/>
      <c r="CKT54" s="22"/>
      <c r="CKU54" s="22"/>
      <c r="CKV54" s="22"/>
      <c r="CKW54" s="22"/>
      <c r="CKX54" s="22"/>
      <c r="CKY54" s="22"/>
      <c r="CKZ54" s="22"/>
      <c r="CLA54" s="22"/>
      <c r="CLB54" s="22"/>
      <c r="CLC54" s="22"/>
      <c r="CLD54" s="22"/>
      <c r="CLE54" s="22"/>
      <c r="CLF54" s="22"/>
      <c r="CLG54" s="22"/>
      <c r="CLH54" s="22"/>
      <c r="CLI54" s="22"/>
      <c r="CLJ54" s="22"/>
      <c r="CLK54" s="22"/>
      <c r="CLL54" s="22"/>
      <c r="CLM54" s="22"/>
      <c r="CLN54" s="22"/>
      <c r="CLO54" s="22"/>
      <c r="CLP54" s="22"/>
      <c r="CLQ54" s="22"/>
      <c r="CLR54" s="22"/>
      <c r="CLS54" s="22"/>
      <c r="CLT54" s="22"/>
      <c r="CLU54" s="22"/>
      <c r="CLV54" s="22"/>
      <c r="CLW54" s="22"/>
      <c r="CLX54" s="22"/>
      <c r="CLY54" s="22"/>
      <c r="CLZ54" s="22"/>
      <c r="CMA54" s="22"/>
      <c r="CMB54" s="22"/>
      <c r="CMC54" s="22"/>
      <c r="CMD54" s="22"/>
      <c r="CME54" s="22"/>
      <c r="CMF54" s="22"/>
      <c r="CMG54" s="22"/>
      <c r="CMH54" s="22"/>
      <c r="CMI54" s="22"/>
      <c r="CMJ54" s="22"/>
      <c r="CMK54" s="22"/>
      <c r="CML54" s="22"/>
      <c r="CMM54" s="22"/>
      <c r="CMN54" s="22"/>
      <c r="CMO54" s="22"/>
      <c r="CMP54" s="22"/>
      <c r="CMQ54" s="22"/>
      <c r="CMR54" s="22"/>
      <c r="CMS54" s="22"/>
      <c r="CMT54" s="22"/>
      <c r="CMU54" s="22"/>
      <c r="CMV54" s="22"/>
      <c r="CMW54" s="22"/>
      <c r="CMX54" s="22"/>
      <c r="CMY54" s="22"/>
      <c r="CMZ54" s="22"/>
      <c r="CNA54" s="22"/>
      <c r="CNB54" s="22"/>
      <c r="CNC54" s="22"/>
      <c r="CND54" s="22"/>
      <c r="CNE54" s="22"/>
      <c r="CNF54" s="22"/>
      <c r="CNG54" s="22"/>
      <c r="CNH54" s="22"/>
      <c r="CNI54" s="22"/>
      <c r="CNJ54" s="22"/>
      <c r="CNK54" s="22"/>
      <c r="CNL54" s="22"/>
      <c r="CNM54" s="22"/>
      <c r="CNN54" s="22"/>
      <c r="CNO54" s="22"/>
      <c r="CNP54" s="22"/>
      <c r="CNQ54" s="22"/>
      <c r="CNR54" s="22"/>
      <c r="CNS54" s="22"/>
      <c r="CNT54" s="22"/>
      <c r="CNU54" s="22"/>
      <c r="CNV54" s="22"/>
      <c r="CNW54" s="22"/>
      <c r="CNX54" s="22"/>
      <c r="CNY54" s="22"/>
      <c r="CNZ54" s="22"/>
      <c r="COA54" s="22"/>
      <c r="COB54" s="22"/>
      <c r="COC54" s="22"/>
      <c r="COD54" s="22"/>
      <c r="COE54" s="22"/>
      <c r="COF54" s="22"/>
      <c r="COG54" s="22"/>
      <c r="COH54" s="22"/>
      <c r="COI54" s="22"/>
      <c r="COJ54" s="22"/>
      <c r="COK54" s="22"/>
      <c r="COL54" s="22"/>
      <c r="COM54" s="22"/>
      <c r="CON54" s="22"/>
      <c r="COO54" s="22"/>
      <c r="COP54" s="22"/>
      <c r="COQ54" s="22"/>
      <c r="COR54" s="22"/>
      <c r="COS54" s="22"/>
      <c r="COT54" s="22"/>
      <c r="COU54" s="22"/>
      <c r="COV54" s="22"/>
      <c r="COW54" s="22"/>
      <c r="COX54" s="22"/>
      <c r="COY54" s="22"/>
      <c r="COZ54" s="22"/>
      <c r="CPA54" s="22"/>
      <c r="CPB54" s="22"/>
      <c r="CPC54" s="22"/>
      <c r="CPD54" s="22"/>
      <c r="CPE54" s="22"/>
      <c r="CPF54" s="22"/>
      <c r="CPG54" s="22"/>
      <c r="CPH54" s="22"/>
      <c r="CPI54" s="22"/>
      <c r="CPJ54" s="22"/>
      <c r="CPK54" s="22"/>
      <c r="CPL54" s="22"/>
      <c r="CPM54" s="22"/>
      <c r="CPN54" s="22"/>
      <c r="CPO54" s="22"/>
      <c r="CPP54" s="22"/>
      <c r="CPQ54" s="22"/>
      <c r="CPR54" s="22"/>
      <c r="CPS54" s="22"/>
      <c r="CPT54" s="22"/>
      <c r="CPU54" s="22"/>
      <c r="CPV54" s="22"/>
      <c r="CPW54" s="22"/>
      <c r="CPX54" s="22"/>
      <c r="CPY54" s="22"/>
      <c r="CPZ54" s="22"/>
      <c r="CQA54" s="22"/>
      <c r="CQB54" s="22"/>
      <c r="CQC54" s="22"/>
      <c r="CQD54" s="22"/>
      <c r="CQE54" s="22"/>
      <c r="CQF54" s="22"/>
      <c r="CQG54" s="22"/>
      <c r="CQH54" s="22"/>
      <c r="CQI54" s="22"/>
      <c r="CQJ54" s="22"/>
      <c r="CQK54" s="22"/>
      <c r="CQL54" s="22"/>
      <c r="CQM54" s="22"/>
      <c r="CQN54" s="22"/>
      <c r="CQO54" s="22"/>
      <c r="CQP54" s="22"/>
      <c r="CQQ54" s="22"/>
      <c r="CQR54" s="22"/>
      <c r="CQS54" s="22"/>
      <c r="CQT54" s="22"/>
      <c r="CQU54" s="22"/>
      <c r="CQV54" s="22"/>
      <c r="CQW54" s="22"/>
      <c r="CQX54" s="22"/>
      <c r="CQY54" s="22"/>
      <c r="CQZ54" s="22"/>
      <c r="CRA54" s="22"/>
      <c r="CRB54" s="22"/>
      <c r="CRC54" s="22"/>
      <c r="CRD54" s="22"/>
      <c r="CRE54" s="22"/>
      <c r="CRF54" s="22"/>
      <c r="CRG54" s="22"/>
      <c r="CRH54" s="22"/>
      <c r="CRI54" s="22"/>
      <c r="CRJ54" s="22"/>
      <c r="CRK54" s="22"/>
      <c r="CRL54" s="22"/>
      <c r="CRM54" s="22"/>
      <c r="CRN54" s="22"/>
      <c r="CRO54" s="22"/>
      <c r="CRP54" s="22"/>
      <c r="CRQ54" s="22"/>
      <c r="CRR54" s="22"/>
      <c r="CRS54" s="22"/>
      <c r="CRT54" s="22"/>
      <c r="CRU54" s="22"/>
      <c r="CRV54" s="22"/>
      <c r="CRW54" s="22"/>
      <c r="CRX54" s="22"/>
      <c r="CRY54" s="22"/>
      <c r="CRZ54" s="22"/>
      <c r="CSA54" s="22"/>
      <c r="CSB54" s="22"/>
      <c r="CSC54" s="22"/>
      <c r="CSD54" s="22"/>
      <c r="CSE54" s="22"/>
      <c r="CSF54" s="22"/>
      <c r="CSG54" s="22"/>
      <c r="CSH54" s="22"/>
      <c r="CSI54" s="22"/>
      <c r="CSJ54" s="22"/>
      <c r="CSK54" s="22"/>
      <c r="CSL54" s="22"/>
      <c r="CSM54" s="22"/>
      <c r="CSN54" s="22"/>
      <c r="CSO54" s="22"/>
      <c r="CSP54" s="22"/>
      <c r="CSQ54" s="22"/>
      <c r="CSR54" s="22"/>
      <c r="CSS54" s="22"/>
      <c r="CST54" s="22"/>
      <c r="CSU54" s="22"/>
      <c r="CSV54" s="22"/>
      <c r="CSW54" s="22"/>
      <c r="CSX54" s="22"/>
      <c r="CSY54" s="22"/>
      <c r="CSZ54" s="22"/>
      <c r="CTA54" s="22"/>
      <c r="CTB54" s="22"/>
      <c r="CTC54" s="22"/>
      <c r="CTD54" s="22"/>
      <c r="CTE54" s="22"/>
      <c r="CTF54" s="22"/>
      <c r="CTG54" s="22"/>
      <c r="CTH54" s="22"/>
      <c r="CTI54" s="22"/>
      <c r="CTJ54" s="22"/>
      <c r="CTK54" s="22"/>
      <c r="CTL54" s="22"/>
      <c r="CTM54" s="22"/>
      <c r="CTN54" s="22"/>
      <c r="CTO54" s="22"/>
      <c r="CTP54" s="22"/>
      <c r="CTQ54" s="22"/>
      <c r="CTR54" s="22"/>
      <c r="CTS54" s="22"/>
      <c r="CTT54" s="22"/>
      <c r="CTU54" s="22"/>
      <c r="CTV54" s="22"/>
      <c r="CTW54" s="22"/>
      <c r="CTX54" s="22"/>
      <c r="CTY54" s="22"/>
      <c r="CTZ54" s="22"/>
      <c r="CUA54" s="22"/>
      <c r="CUB54" s="22"/>
      <c r="CUC54" s="22"/>
      <c r="CUD54" s="22"/>
      <c r="CUE54" s="22"/>
      <c r="CUF54" s="22"/>
      <c r="CUG54" s="22"/>
      <c r="CUH54" s="22"/>
      <c r="CUI54" s="22"/>
      <c r="CUJ54" s="22"/>
      <c r="CUK54" s="22"/>
      <c r="CUL54" s="22"/>
      <c r="CUM54" s="22"/>
      <c r="CUN54" s="22"/>
      <c r="CUO54" s="22"/>
      <c r="CUP54" s="22"/>
      <c r="CUQ54" s="22"/>
      <c r="CUR54" s="22"/>
      <c r="CUS54" s="22"/>
      <c r="CUT54" s="22"/>
      <c r="CUU54" s="22"/>
      <c r="CUV54" s="22"/>
      <c r="CUW54" s="22"/>
      <c r="CUX54" s="22"/>
      <c r="CUY54" s="22"/>
      <c r="CUZ54" s="22"/>
      <c r="CVA54" s="22"/>
      <c r="CVB54" s="22"/>
      <c r="CVC54" s="22"/>
      <c r="CVD54" s="22"/>
      <c r="CVE54" s="22"/>
      <c r="CVF54" s="22"/>
      <c r="CVG54" s="22"/>
      <c r="CVH54" s="22"/>
      <c r="CVI54" s="22"/>
      <c r="CVJ54" s="22"/>
      <c r="CVK54" s="22"/>
      <c r="CVL54" s="22"/>
      <c r="CVM54" s="22"/>
      <c r="CVN54" s="22"/>
      <c r="CVO54" s="22"/>
      <c r="CVP54" s="22"/>
      <c r="CVQ54" s="22"/>
      <c r="CVR54" s="22"/>
      <c r="CVS54" s="22"/>
      <c r="CVT54" s="22"/>
      <c r="CVU54" s="22"/>
      <c r="CVV54" s="22"/>
      <c r="CVW54" s="22"/>
      <c r="CVX54" s="22"/>
      <c r="CVY54" s="22"/>
      <c r="CVZ54" s="22"/>
      <c r="CWA54" s="22"/>
      <c r="CWB54" s="22"/>
      <c r="CWC54" s="22"/>
      <c r="CWD54" s="22"/>
      <c r="CWE54" s="22"/>
      <c r="CWF54" s="22"/>
      <c r="CWG54" s="22"/>
      <c r="CWH54" s="22"/>
      <c r="CWI54" s="22"/>
      <c r="CWJ54" s="22"/>
      <c r="CWK54" s="22"/>
      <c r="CWL54" s="22"/>
      <c r="CWM54" s="22"/>
      <c r="CWN54" s="22"/>
      <c r="CWO54" s="22"/>
      <c r="CWP54" s="22"/>
      <c r="CWQ54" s="22"/>
      <c r="CWR54" s="22"/>
      <c r="CWS54" s="22"/>
      <c r="CWT54" s="22"/>
      <c r="CWU54" s="22"/>
      <c r="CWV54" s="22"/>
      <c r="CWW54" s="22"/>
      <c r="CWX54" s="22"/>
      <c r="CWY54" s="22"/>
      <c r="CWZ54" s="22"/>
      <c r="CXA54" s="22"/>
      <c r="CXB54" s="22"/>
      <c r="CXC54" s="22"/>
      <c r="CXD54" s="22"/>
      <c r="CXE54" s="22"/>
      <c r="CXF54" s="22"/>
      <c r="CXG54" s="22"/>
      <c r="CXH54" s="22"/>
      <c r="CXI54" s="22"/>
      <c r="CXJ54" s="22"/>
      <c r="CXK54" s="22"/>
      <c r="CXL54" s="22"/>
      <c r="CXM54" s="22"/>
      <c r="CXN54" s="22"/>
      <c r="CXO54" s="22"/>
      <c r="CXP54" s="22"/>
      <c r="CXQ54" s="22"/>
      <c r="CXR54" s="22"/>
      <c r="CXS54" s="22"/>
      <c r="CXT54" s="22"/>
      <c r="CXU54" s="22"/>
      <c r="CXV54" s="22"/>
      <c r="CXW54" s="22"/>
      <c r="CXX54" s="22"/>
      <c r="CXY54" s="22"/>
      <c r="CXZ54" s="22"/>
      <c r="CYA54" s="22"/>
      <c r="CYB54" s="22"/>
      <c r="CYC54" s="22"/>
      <c r="CYD54" s="22"/>
      <c r="CYE54" s="22"/>
      <c r="CYF54" s="22"/>
      <c r="CYG54" s="22"/>
      <c r="CYH54" s="22"/>
      <c r="CYI54" s="22"/>
      <c r="CYJ54" s="22"/>
      <c r="CYK54" s="22"/>
      <c r="CYL54" s="22"/>
      <c r="CYM54" s="22"/>
      <c r="CYN54" s="22"/>
      <c r="CYO54" s="22"/>
      <c r="CYP54" s="22"/>
      <c r="CYQ54" s="22"/>
      <c r="CYR54" s="22"/>
      <c r="CYS54" s="22"/>
      <c r="CYT54" s="22"/>
      <c r="CYU54" s="22"/>
      <c r="CYV54" s="22"/>
      <c r="CYW54" s="22"/>
      <c r="CYX54" s="22"/>
      <c r="CYY54" s="22"/>
      <c r="CYZ54" s="22"/>
      <c r="CZA54" s="22"/>
      <c r="CZB54" s="22"/>
      <c r="CZC54" s="22"/>
      <c r="CZD54" s="22"/>
      <c r="CZE54" s="22"/>
      <c r="CZF54" s="22"/>
      <c r="CZG54" s="22"/>
      <c r="CZH54" s="22"/>
      <c r="CZI54" s="22"/>
      <c r="CZJ54" s="22"/>
      <c r="CZK54" s="22"/>
      <c r="CZL54" s="22"/>
      <c r="CZM54" s="22"/>
      <c r="CZN54" s="22"/>
      <c r="CZO54" s="22"/>
      <c r="CZP54" s="22"/>
      <c r="CZQ54" s="22"/>
      <c r="CZR54" s="22"/>
      <c r="CZS54" s="22"/>
      <c r="CZT54" s="22"/>
      <c r="CZU54" s="22"/>
      <c r="CZV54" s="22"/>
      <c r="CZW54" s="22"/>
      <c r="CZX54" s="22"/>
      <c r="CZY54" s="22"/>
      <c r="CZZ54" s="22"/>
      <c r="DAA54" s="22"/>
      <c r="DAB54" s="22"/>
      <c r="DAC54" s="22"/>
      <c r="DAD54" s="22"/>
      <c r="DAE54" s="22"/>
      <c r="DAF54" s="22"/>
      <c r="DAG54" s="22"/>
      <c r="DAH54" s="22"/>
      <c r="DAI54" s="22"/>
      <c r="DAJ54" s="22"/>
      <c r="DAK54" s="22"/>
      <c r="DAL54" s="22"/>
      <c r="DAM54" s="22"/>
      <c r="DAN54" s="22"/>
      <c r="DAO54" s="22"/>
      <c r="DAP54" s="22"/>
      <c r="DAQ54" s="22"/>
      <c r="DAR54" s="22"/>
      <c r="DAS54" s="22"/>
      <c r="DAT54" s="22"/>
      <c r="DAU54" s="22"/>
      <c r="DAV54" s="22"/>
      <c r="DAW54" s="22"/>
      <c r="DAX54" s="22"/>
      <c r="DAY54" s="22"/>
      <c r="DAZ54" s="22"/>
      <c r="DBA54" s="22"/>
      <c r="DBB54" s="22"/>
      <c r="DBC54" s="22"/>
      <c r="DBD54" s="22"/>
      <c r="DBE54" s="22"/>
      <c r="DBF54" s="22"/>
      <c r="DBG54" s="22"/>
      <c r="DBH54" s="22"/>
      <c r="DBI54" s="22"/>
      <c r="DBJ54" s="22"/>
      <c r="DBK54" s="22"/>
      <c r="DBL54" s="22"/>
      <c r="DBM54" s="22"/>
      <c r="DBN54" s="22"/>
      <c r="DBO54" s="22"/>
      <c r="DBP54" s="22"/>
      <c r="DBQ54" s="22"/>
      <c r="DBR54" s="22"/>
      <c r="DBS54" s="22"/>
      <c r="DBT54" s="22"/>
      <c r="DBU54" s="22"/>
      <c r="DBV54" s="22"/>
      <c r="DBW54" s="22"/>
      <c r="DBX54" s="22"/>
      <c r="DBY54" s="22"/>
      <c r="DBZ54" s="22"/>
      <c r="DCA54" s="22"/>
      <c r="DCB54" s="22"/>
      <c r="DCC54" s="22"/>
      <c r="DCD54" s="22"/>
      <c r="DCE54" s="22"/>
      <c r="DCF54" s="22"/>
      <c r="DCG54" s="22"/>
      <c r="DCH54" s="22"/>
      <c r="DCI54" s="22"/>
      <c r="DCJ54" s="22"/>
      <c r="DCK54" s="22"/>
      <c r="DCL54" s="22"/>
      <c r="DCM54" s="22"/>
      <c r="DCN54" s="22"/>
      <c r="DCO54" s="22"/>
      <c r="DCP54" s="22"/>
      <c r="DCQ54" s="22"/>
      <c r="DCR54" s="22"/>
      <c r="DCS54" s="22"/>
      <c r="DCT54" s="22"/>
      <c r="DCU54" s="22"/>
      <c r="DCV54" s="22"/>
      <c r="DCW54" s="22"/>
      <c r="DCX54" s="22"/>
      <c r="DCY54" s="22"/>
      <c r="DCZ54" s="22"/>
      <c r="DDA54" s="22"/>
      <c r="DDB54" s="22"/>
      <c r="DDC54" s="22"/>
      <c r="DDD54" s="22"/>
      <c r="DDE54" s="22"/>
      <c r="DDF54" s="22"/>
      <c r="DDG54" s="22"/>
      <c r="DDH54" s="22"/>
      <c r="DDI54" s="22"/>
      <c r="DDJ54" s="22"/>
      <c r="DDK54" s="22"/>
      <c r="DDL54" s="22"/>
      <c r="DDM54" s="22"/>
      <c r="DDN54" s="22"/>
      <c r="DDO54" s="22"/>
      <c r="DDP54" s="22"/>
      <c r="DDQ54" s="22"/>
      <c r="DDR54" s="22"/>
      <c r="DDS54" s="22"/>
      <c r="DDT54" s="22"/>
      <c r="DDU54" s="22"/>
      <c r="DDV54" s="22"/>
      <c r="DDW54" s="22"/>
      <c r="DDX54" s="22"/>
      <c r="DDY54" s="22"/>
      <c r="DDZ54" s="22"/>
      <c r="DEA54" s="22"/>
      <c r="DEB54" s="22"/>
      <c r="DEC54" s="22"/>
      <c r="DED54" s="22"/>
      <c r="DEE54" s="22"/>
      <c r="DEF54" s="22"/>
      <c r="DEG54" s="22"/>
      <c r="DEH54" s="22"/>
      <c r="DEI54" s="22"/>
      <c r="DEJ54" s="22"/>
      <c r="DEK54" s="22"/>
      <c r="DEL54" s="22"/>
      <c r="DEM54" s="22"/>
      <c r="DEN54" s="22"/>
      <c r="DEO54" s="22"/>
      <c r="DEP54" s="22"/>
      <c r="DEQ54" s="22"/>
      <c r="DER54" s="22"/>
      <c r="DES54" s="22"/>
      <c r="DET54" s="22"/>
      <c r="DEU54" s="22"/>
      <c r="DEV54" s="22"/>
      <c r="DEW54" s="22"/>
      <c r="DEX54" s="22"/>
      <c r="DEY54" s="22"/>
      <c r="DEZ54" s="22"/>
      <c r="DFA54" s="22"/>
      <c r="DFB54" s="22"/>
      <c r="DFC54" s="22"/>
      <c r="DFD54" s="22"/>
      <c r="DFE54" s="22"/>
      <c r="DFF54" s="22"/>
      <c r="DFG54" s="22"/>
      <c r="DFH54" s="22"/>
      <c r="DFI54" s="22"/>
      <c r="DFJ54" s="22"/>
      <c r="DFK54" s="22"/>
      <c r="DFL54" s="22"/>
      <c r="DFM54" s="22"/>
      <c r="DFN54" s="22"/>
      <c r="DFO54" s="22"/>
      <c r="DFP54" s="22"/>
      <c r="DFQ54" s="22"/>
      <c r="DFR54" s="22"/>
      <c r="DFS54" s="22"/>
      <c r="DFT54" s="22"/>
      <c r="DFU54" s="22"/>
      <c r="DFV54" s="22"/>
      <c r="DFW54" s="22"/>
      <c r="DFX54" s="22"/>
      <c r="DFY54" s="22"/>
      <c r="DFZ54" s="22"/>
      <c r="DGA54" s="22"/>
      <c r="DGB54" s="22"/>
      <c r="DGC54" s="22"/>
      <c r="DGD54" s="22"/>
      <c r="DGE54" s="22"/>
      <c r="DGF54" s="22"/>
      <c r="DGG54" s="22"/>
      <c r="DGH54" s="22"/>
      <c r="DGI54" s="22"/>
      <c r="DGJ54" s="22"/>
      <c r="DGK54" s="22"/>
      <c r="DGL54" s="22"/>
      <c r="DGM54" s="22"/>
      <c r="DGN54" s="22"/>
      <c r="DGO54" s="22"/>
      <c r="DGP54" s="22"/>
      <c r="DGQ54" s="22"/>
      <c r="DGR54" s="22"/>
      <c r="DGS54" s="22"/>
      <c r="DGT54" s="22"/>
      <c r="DGU54" s="22"/>
      <c r="DGV54" s="22"/>
      <c r="DGW54" s="22"/>
      <c r="DGX54" s="22"/>
      <c r="DGY54" s="22"/>
      <c r="DGZ54" s="22"/>
      <c r="DHA54" s="22"/>
      <c r="DHB54" s="22"/>
      <c r="DHC54" s="22"/>
      <c r="DHD54" s="22"/>
      <c r="DHE54" s="22"/>
      <c r="DHF54" s="22"/>
      <c r="DHG54" s="22"/>
      <c r="DHH54" s="22"/>
      <c r="DHI54" s="22"/>
      <c r="DHJ54" s="22"/>
      <c r="DHK54" s="22"/>
      <c r="DHL54" s="22"/>
      <c r="DHM54" s="22"/>
      <c r="DHN54" s="22"/>
      <c r="DHO54" s="22"/>
      <c r="DHP54" s="22"/>
      <c r="DHQ54" s="22"/>
      <c r="DHR54" s="22"/>
      <c r="DHS54" s="22"/>
      <c r="DHT54" s="22"/>
      <c r="DHU54" s="22"/>
      <c r="DHV54" s="22"/>
      <c r="DHW54" s="22"/>
      <c r="DHX54" s="22"/>
      <c r="DHY54" s="22"/>
      <c r="DHZ54" s="22"/>
      <c r="DIA54" s="22"/>
      <c r="DIB54" s="22"/>
      <c r="DIC54" s="22"/>
      <c r="DID54" s="22"/>
      <c r="DIE54" s="22"/>
      <c r="DIF54" s="22"/>
      <c r="DIG54" s="22"/>
      <c r="DIH54" s="22"/>
      <c r="DII54" s="22"/>
      <c r="DIJ54" s="22"/>
      <c r="DIK54" s="22"/>
      <c r="DIL54" s="22"/>
      <c r="DIM54" s="22"/>
      <c r="DIN54" s="22"/>
      <c r="DIO54" s="22"/>
      <c r="DIP54" s="22"/>
      <c r="DIQ54" s="22"/>
      <c r="DIR54" s="22"/>
      <c r="DIS54" s="22"/>
      <c r="DIT54" s="22"/>
      <c r="DIU54" s="22"/>
      <c r="DIV54" s="22"/>
      <c r="DIW54" s="22"/>
      <c r="DIX54" s="22"/>
      <c r="DIY54" s="22"/>
      <c r="DIZ54" s="22"/>
      <c r="DJA54" s="22"/>
      <c r="DJB54" s="22"/>
      <c r="DJC54" s="22"/>
      <c r="DJD54" s="22"/>
      <c r="DJE54" s="22"/>
      <c r="DJF54" s="22"/>
      <c r="DJG54" s="22"/>
      <c r="DJH54" s="22"/>
      <c r="DJI54" s="22"/>
      <c r="DJJ54" s="22"/>
      <c r="DJK54" s="22"/>
      <c r="DJL54" s="22"/>
      <c r="DJM54" s="22"/>
      <c r="DJN54" s="22"/>
      <c r="DJO54" s="22"/>
      <c r="DJP54" s="22"/>
      <c r="DJQ54" s="22"/>
      <c r="DJR54" s="22"/>
      <c r="DJS54" s="22"/>
      <c r="DJT54" s="22"/>
      <c r="DJU54" s="22"/>
      <c r="DJV54" s="22"/>
      <c r="DJW54" s="22"/>
      <c r="DJX54" s="22"/>
      <c r="DJY54" s="22"/>
      <c r="DJZ54" s="22"/>
      <c r="DKA54" s="22"/>
      <c r="DKB54" s="22"/>
      <c r="DKC54" s="22"/>
      <c r="DKD54" s="22"/>
      <c r="DKE54" s="22"/>
      <c r="DKF54" s="22"/>
      <c r="DKG54" s="22"/>
      <c r="DKH54" s="22"/>
      <c r="DKI54" s="22"/>
      <c r="DKJ54" s="22"/>
      <c r="DKK54" s="22"/>
      <c r="DKL54" s="22"/>
      <c r="DKM54" s="22"/>
      <c r="DKN54" s="22"/>
      <c r="DKO54" s="22"/>
      <c r="DKP54" s="22"/>
      <c r="DKQ54" s="22"/>
      <c r="DKR54" s="22"/>
      <c r="DKS54" s="22"/>
      <c r="DKT54" s="22"/>
      <c r="DKU54" s="22"/>
      <c r="DKV54" s="22"/>
      <c r="DKW54" s="22"/>
      <c r="DKX54" s="22"/>
      <c r="DKY54" s="22"/>
      <c r="DKZ54" s="22"/>
      <c r="DLA54" s="22"/>
      <c r="DLB54" s="22"/>
      <c r="DLC54" s="22"/>
      <c r="DLD54" s="22"/>
      <c r="DLE54" s="22"/>
      <c r="DLF54" s="22"/>
      <c r="DLG54" s="22"/>
      <c r="DLH54" s="22"/>
      <c r="DLI54" s="22"/>
      <c r="DLJ54" s="22"/>
      <c r="DLK54" s="22"/>
      <c r="DLL54" s="22"/>
      <c r="DLM54" s="22"/>
      <c r="DLN54" s="22"/>
      <c r="DLO54" s="22"/>
      <c r="DLP54" s="22"/>
      <c r="DLQ54" s="22"/>
      <c r="DLR54" s="22"/>
      <c r="DLS54" s="22"/>
      <c r="DLT54" s="22"/>
      <c r="DLU54" s="22"/>
      <c r="DLV54" s="22"/>
      <c r="DLW54" s="22"/>
      <c r="DLX54" s="22"/>
      <c r="DLY54" s="22"/>
      <c r="DLZ54" s="22"/>
      <c r="DMA54" s="22"/>
      <c r="DMB54" s="22"/>
      <c r="DMC54" s="22"/>
      <c r="DMD54" s="22"/>
      <c r="DME54" s="22"/>
      <c r="DMF54" s="22"/>
      <c r="DMG54" s="22"/>
      <c r="DMH54" s="22"/>
      <c r="DMI54" s="22"/>
      <c r="DMJ54" s="22"/>
      <c r="DMK54" s="22"/>
      <c r="DML54" s="22"/>
      <c r="DMM54" s="22"/>
      <c r="DMN54" s="22"/>
      <c r="DMO54" s="22"/>
      <c r="DMP54" s="22"/>
      <c r="DMQ54" s="22"/>
      <c r="DMR54" s="22"/>
      <c r="DMS54" s="22"/>
      <c r="DMT54" s="22"/>
      <c r="DMU54" s="22"/>
      <c r="DMV54" s="22"/>
      <c r="DMW54" s="22"/>
      <c r="DMX54" s="22"/>
      <c r="DMY54" s="22"/>
      <c r="DMZ54" s="22"/>
      <c r="DNA54" s="22"/>
      <c r="DNB54" s="22"/>
      <c r="DNC54" s="22"/>
      <c r="DND54" s="22"/>
      <c r="DNE54" s="22"/>
      <c r="DNF54" s="22"/>
      <c r="DNG54" s="22"/>
      <c r="DNH54" s="22"/>
      <c r="DNI54" s="22"/>
      <c r="DNJ54" s="22"/>
      <c r="DNK54" s="22"/>
      <c r="DNL54" s="22"/>
      <c r="DNM54" s="22"/>
      <c r="DNN54" s="22"/>
      <c r="DNO54" s="22"/>
      <c r="DNP54" s="22"/>
      <c r="DNQ54" s="22"/>
      <c r="DNR54" s="22"/>
      <c r="DNS54" s="22"/>
      <c r="DNT54" s="22"/>
      <c r="DNU54" s="22"/>
      <c r="DNV54" s="22"/>
      <c r="DNW54" s="22"/>
      <c r="DNX54" s="22"/>
      <c r="DNY54" s="22"/>
      <c r="DNZ54" s="22"/>
      <c r="DOA54" s="22"/>
      <c r="DOB54" s="22"/>
      <c r="DOC54" s="22"/>
      <c r="DOD54" s="22"/>
      <c r="DOE54" s="22"/>
      <c r="DOF54" s="22"/>
      <c r="DOG54" s="22"/>
      <c r="DOH54" s="22"/>
      <c r="DOI54" s="22"/>
      <c r="DOJ54" s="22"/>
      <c r="DOK54" s="22"/>
      <c r="DOL54" s="22"/>
      <c r="DOM54" s="22"/>
      <c r="DON54" s="22"/>
      <c r="DOO54" s="22"/>
      <c r="DOP54" s="22"/>
      <c r="DOQ54" s="22"/>
      <c r="DOR54" s="22"/>
      <c r="DOS54" s="22"/>
      <c r="DOT54" s="22"/>
      <c r="DOU54" s="22"/>
      <c r="DOV54" s="22"/>
      <c r="DOW54" s="22"/>
      <c r="DOX54" s="22"/>
      <c r="DOY54" s="22"/>
      <c r="DOZ54" s="22"/>
      <c r="DPA54" s="22"/>
      <c r="DPB54" s="22"/>
      <c r="DPC54" s="22"/>
      <c r="DPD54" s="22"/>
      <c r="DPE54" s="22"/>
      <c r="DPF54" s="22"/>
      <c r="DPG54" s="22"/>
      <c r="DPH54" s="22"/>
      <c r="DPI54" s="22"/>
      <c r="DPJ54" s="22"/>
      <c r="DPK54" s="22"/>
      <c r="DPL54" s="22"/>
      <c r="DPM54" s="22"/>
      <c r="DPN54" s="22"/>
      <c r="DPO54" s="22"/>
      <c r="DPP54" s="22"/>
      <c r="DPQ54" s="22"/>
      <c r="DPR54" s="22"/>
      <c r="DPS54" s="22"/>
      <c r="DPT54" s="22"/>
      <c r="DPU54" s="22"/>
      <c r="DPV54" s="22"/>
      <c r="DPW54" s="22"/>
      <c r="DPX54" s="22"/>
      <c r="DPY54" s="22"/>
      <c r="DPZ54" s="22"/>
      <c r="DQA54" s="22"/>
      <c r="DQB54" s="22"/>
      <c r="DQC54" s="22"/>
      <c r="DQD54" s="22"/>
      <c r="DQE54" s="22"/>
      <c r="DQF54" s="22"/>
      <c r="DQG54" s="22"/>
      <c r="DQH54" s="22"/>
      <c r="DQI54" s="22"/>
      <c r="DQJ54" s="22"/>
      <c r="DQK54" s="22"/>
      <c r="DQL54" s="22"/>
      <c r="DQM54" s="22"/>
      <c r="DQN54" s="22"/>
      <c r="DQO54" s="22"/>
      <c r="DQP54" s="22"/>
      <c r="DQQ54" s="22"/>
      <c r="DQR54" s="22"/>
      <c r="DQS54" s="22"/>
      <c r="DQT54" s="22"/>
      <c r="DQU54" s="22"/>
      <c r="DQV54" s="22"/>
      <c r="DQW54" s="22"/>
      <c r="DQX54" s="22"/>
      <c r="DQY54" s="22"/>
      <c r="DQZ54" s="22"/>
      <c r="DRA54" s="22"/>
      <c r="DRB54" s="22"/>
      <c r="DRC54" s="22"/>
      <c r="DRD54" s="22"/>
      <c r="DRE54" s="22"/>
      <c r="DRF54" s="22"/>
      <c r="DRG54" s="22"/>
      <c r="DRH54" s="22"/>
      <c r="DRI54" s="22"/>
      <c r="DRJ54" s="22"/>
      <c r="DRK54" s="22"/>
      <c r="DRL54" s="22"/>
      <c r="DRM54" s="22"/>
      <c r="DRN54" s="22"/>
      <c r="DRO54" s="22"/>
      <c r="DRP54" s="22"/>
      <c r="DRQ54" s="22"/>
      <c r="DRR54" s="22"/>
      <c r="DRS54" s="22"/>
      <c r="DRT54" s="22"/>
      <c r="DRU54" s="22"/>
      <c r="DRV54" s="22"/>
      <c r="DRW54" s="22"/>
      <c r="DRX54" s="22"/>
      <c r="DRY54" s="22"/>
      <c r="DRZ54" s="22"/>
      <c r="DSA54" s="22"/>
      <c r="DSB54" s="22"/>
      <c r="DSC54" s="22"/>
      <c r="DSD54" s="22"/>
      <c r="DSE54" s="22"/>
      <c r="DSF54" s="22"/>
      <c r="DSG54" s="22"/>
      <c r="DSH54" s="22"/>
      <c r="DSI54" s="22"/>
      <c r="DSJ54" s="22"/>
      <c r="DSK54" s="22"/>
      <c r="DSL54" s="22"/>
      <c r="DSM54" s="22"/>
      <c r="DSN54" s="22"/>
      <c r="DSO54" s="22"/>
      <c r="DSP54" s="22"/>
      <c r="DSQ54" s="22"/>
      <c r="DSR54" s="22"/>
      <c r="DSS54" s="22"/>
      <c r="DST54" s="22"/>
      <c r="DSU54" s="22"/>
      <c r="DSV54" s="22"/>
      <c r="DSW54" s="22"/>
      <c r="DSX54" s="22"/>
      <c r="DSY54" s="22"/>
      <c r="DSZ54" s="22"/>
      <c r="DTA54" s="22"/>
      <c r="DTB54" s="22"/>
      <c r="DTC54" s="22"/>
      <c r="DTD54" s="22"/>
      <c r="DTE54" s="22"/>
      <c r="DTF54" s="22"/>
      <c r="DTG54" s="22"/>
      <c r="DTH54" s="22"/>
      <c r="DTI54" s="22"/>
      <c r="DTJ54" s="22"/>
      <c r="DTK54" s="22"/>
      <c r="DTL54" s="22"/>
      <c r="DTM54" s="22"/>
      <c r="DTN54" s="22"/>
      <c r="DTO54" s="22"/>
      <c r="DTP54" s="22"/>
      <c r="DTQ54" s="22"/>
      <c r="DTR54" s="22"/>
      <c r="DTS54" s="22"/>
      <c r="DTT54" s="22"/>
      <c r="DTU54" s="22"/>
      <c r="DTV54" s="22"/>
      <c r="DTW54" s="22"/>
      <c r="DTX54" s="22"/>
      <c r="DTY54" s="22"/>
      <c r="DTZ54" s="22"/>
      <c r="DUA54" s="22"/>
      <c r="DUB54" s="22"/>
      <c r="DUC54" s="22"/>
      <c r="DUD54" s="22"/>
      <c r="DUE54" s="22"/>
      <c r="DUF54" s="22"/>
      <c r="DUG54" s="22"/>
      <c r="DUH54" s="22"/>
      <c r="DUI54" s="22"/>
      <c r="DUJ54" s="22"/>
      <c r="DUK54" s="22"/>
      <c r="DUL54" s="22"/>
      <c r="DUM54" s="22"/>
      <c r="DUN54" s="22"/>
      <c r="DUO54" s="22"/>
      <c r="DUP54" s="22"/>
      <c r="DUQ54" s="22"/>
      <c r="DUR54" s="22"/>
      <c r="DUS54" s="22"/>
      <c r="DUT54" s="22"/>
      <c r="DUU54" s="22"/>
      <c r="DUV54" s="22"/>
      <c r="DUW54" s="22"/>
      <c r="DUX54" s="22"/>
      <c r="DUY54" s="22"/>
      <c r="DUZ54" s="22"/>
      <c r="DVA54" s="22"/>
      <c r="DVB54" s="22"/>
      <c r="DVC54" s="22"/>
      <c r="DVD54" s="22"/>
      <c r="DVE54" s="22"/>
      <c r="DVF54" s="22"/>
      <c r="DVG54" s="22"/>
      <c r="DVH54" s="22"/>
      <c r="DVI54" s="22"/>
      <c r="DVJ54" s="22"/>
      <c r="DVK54" s="22"/>
      <c r="DVL54" s="22"/>
      <c r="DVM54" s="22"/>
      <c r="DVN54" s="22"/>
      <c r="DVO54" s="22"/>
      <c r="DVP54" s="22"/>
      <c r="DVQ54" s="22"/>
      <c r="DVR54" s="22"/>
      <c r="DVS54" s="22"/>
      <c r="DVT54" s="22"/>
      <c r="DVU54" s="22"/>
      <c r="DVV54" s="22"/>
      <c r="DVW54" s="22"/>
      <c r="DVX54" s="22"/>
      <c r="DVY54" s="22"/>
      <c r="DVZ54" s="22"/>
      <c r="DWA54" s="22"/>
      <c r="DWB54" s="22"/>
      <c r="DWC54" s="22"/>
      <c r="DWD54" s="22"/>
      <c r="DWE54" s="22"/>
      <c r="DWF54" s="22"/>
      <c r="DWG54" s="22"/>
      <c r="DWH54" s="22"/>
      <c r="DWI54" s="22"/>
      <c r="DWJ54" s="22"/>
      <c r="DWK54" s="22"/>
      <c r="DWL54" s="22"/>
      <c r="DWM54" s="22"/>
      <c r="DWN54" s="22"/>
      <c r="DWO54" s="22"/>
      <c r="DWP54" s="22"/>
      <c r="DWQ54" s="22"/>
      <c r="DWR54" s="22"/>
      <c r="DWS54" s="22"/>
      <c r="DWT54" s="22"/>
      <c r="DWU54" s="22"/>
      <c r="DWV54" s="22"/>
      <c r="DWW54" s="22"/>
      <c r="DWX54" s="22"/>
      <c r="DWY54" s="22"/>
      <c r="DWZ54" s="22"/>
      <c r="DXA54" s="22"/>
      <c r="DXB54" s="22"/>
      <c r="DXC54" s="22"/>
      <c r="DXD54" s="22"/>
      <c r="DXE54" s="22"/>
      <c r="DXF54" s="22"/>
      <c r="DXG54" s="22"/>
      <c r="DXH54" s="22"/>
      <c r="DXI54" s="22"/>
      <c r="DXJ54" s="22"/>
      <c r="DXK54" s="22"/>
      <c r="DXL54" s="22"/>
      <c r="DXM54" s="22"/>
      <c r="DXN54" s="22"/>
      <c r="DXO54" s="22"/>
      <c r="DXP54" s="22"/>
      <c r="DXQ54" s="22"/>
      <c r="DXR54" s="22"/>
      <c r="DXS54" s="22"/>
      <c r="DXT54" s="22"/>
      <c r="DXU54" s="22"/>
      <c r="DXV54" s="22"/>
      <c r="DXW54" s="22"/>
      <c r="DXX54" s="22"/>
      <c r="DXY54" s="22"/>
      <c r="DXZ54" s="22"/>
      <c r="DYA54" s="22"/>
      <c r="DYB54" s="22"/>
      <c r="DYC54" s="22"/>
      <c r="DYD54" s="22"/>
      <c r="DYE54" s="22"/>
      <c r="DYF54" s="22"/>
      <c r="DYG54" s="22"/>
      <c r="DYH54" s="22"/>
      <c r="DYI54" s="22"/>
      <c r="DYJ54" s="22"/>
      <c r="DYK54" s="22"/>
      <c r="DYL54" s="22"/>
      <c r="DYM54" s="22"/>
      <c r="DYN54" s="22"/>
      <c r="DYO54" s="22"/>
      <c r="DYP54" s="22"/>
      <c r="DYQ54" s="22"/>
      <c r="DYR54" s="22"/>
      <c r="DYS54" s="22"/>
      <c r="DYT54" s="22"/>
      <c r="DYU54" s="22"/>
      <c r="DYV54" s="22"/>
      <c r="DYW54" s="22"/>
      <c r="DYX54" s="22"/>
      <c r="DYY54" s="22"/>
      <c r="DYZ54" s="22"/>
      <c r="DZA54" s="22"/>
      <c r="DZB54" s="22"/>
      <c r="DZC54" s="22"/>
      <c r="DZD54" s="22"/>
      <c r="DZE54" s="22"/>
      <c r="DZF54" s="22"/>
      <c r="DZG54" s="22"/>
      <c r="DZH54" s="22"/>
      <c r="DZI54" s="22"/>
      <c r="DZJ54" s="22"/>
      <c r="DZK54" s="22"/>
      <c r="DZL54" s="22"/>
      <c r="DZM54" s="22"/>
      <c r="DZN54" s="22"/>
      <c r="DZO54" s="22"/>
      <c r="DZP54" s="22"/>
      <c r="DZQ54" s="22"/>
      <c r="DZR54" s="22"/>
      <c r="DZS54" s="22"/>
      <c r="DZT54" s="22"/>
      <c r="DZU54" s="22"/>
      <c r="DZV54" s="22"/>
      <c r="DZW54" s="22"/>
      <c r="DZX54" s="22"/>
      <c r="DZY54" s="22"/>
      <c r="DZZ54" s="22"/>
      <c r="EAA54" s="22"/>
      <c r="EAB54" s="22"/>
      <c r="EAC54" s="22"/>
      <c r="EAD54" s="22"/>
      <c r="EAE54" s="22"/>
      <c r="EAF54" s="22"/>
      <c r="EAG54" s="22"/>
      <c r="EAH54" s="22"/>
      <c r="EAI54" s="22"/>
      <c r="EAJ54" s="22"/>
      <c r="EAK54" s="22"/>
      <c r="EAL54" s="22"/>
      <c r="EAM54" s="22"/>
      <c r="EAN54" s="22"/>
      <c r="EAO54" s="22"/>
      <c r="EAP54" s="22"/>
      <c r="EAQ54" s="22"/>
      <c r="EAR54" s="22"/>
      <c r="EAS54" s="22"/>
      <c r="EAT54" s="22"/>
      <c r="EAU54" s="22"/>
      <c r="EAV54" s="22"/>
      <c r="EAW54" s="22"/>
      <c r="EAX54" s="22"/>
      <c r="EAY54" s="22"/>
      <c r="EAZ54" s="22"/>
      <c r="EBA54" s="22"/>
      <c r="EBB54" s="22"/>
      <c r="EBC54" s="22"/>
      <c r="EBD54" s="22"/>
      <c r="EBE54" s="22"/>
      <c r="EBF54" s="22"/>
      <c r="EBG54" s="22"/>
      <c r="EBH54" s="22"/>
      <c r="EBI54" s="22"/>
      <c r="EBJ54" s="22"/>
      <c r="EBK54" s="22"/>
      <c r="EBL54" s="22"/>
      <c r="EBM54" s="22"/>
      <c r="EBN54" s="22"/>
      <c r="EBO54" s="22"/>
      <c r="EBP54" s="22"/>
      <c r="EBQ54" s="22"/>
      <c r="EBR54" s="22"/>
      <c r="EBS54" s="22"/>
      <c r="EBT54" s="22"/>
      <c r="EBU54" s="22"/>
      <c r="EBV54" s="22"/>
      <c r="EBW54" s="22"/>
      <c r="EBX54" s="22"/>
      <c r="EBY54" s="22"/>
      <c r="EBZ54" s="22"/>
      <c r="ECA54" s="22"/>
      <c r="ECB54" s="22"/>
      <c r="ECC54" s="22"/>
      <c r="ECD54" s="22"/>
      <c r="ECE54" s="22"/>
      <c r="ECF54" s="22"/>
      <c r="ECG54" s="22"/>
      <c r="ECH54" s="22"/>
      <c r="ECI54" s="22"/>
      <c r="ECJ54" s="22"/>
      <c r="ECK54" s="22"/>
      <c r="ECL54" s="22"/>
      <c r="ECM54" s="22"/>
      <c r="ECN54" s="22"/>
      <c r="ECO54" s="22"/>
      <c r="ECP54" s="22"/>
      <c r="ECQ54" s="22"/>
      <c r="ECR54" s="22"/>
      <c r="ECS54" s="22"/>
      <c r="ECT54" s="22"/>
      <c r="ECU54" s="22"/>
      <c r="ECV54" s="22"/>
      <c r="ECW54" s="22"/>
      <c r="ECX54" s="22"/>
      <c r="ECY54" s="22"/>
      <c r="ECZ54" s="22"/>
      <c r="EDA54" s="22"/>
      <c r="EDB54" s="22"/>
      <c r="EDC54" s="22"/>
      <c r="EDD54" s="22"/>
      <c r="EDE54" s="22"/>
      <c r="EDF54" s="22"/>
      <c r="EDG54" s="22"/>
      <c r="EDH54" s="22"/>
      <c r="EDI54" s="22"/>
      <c r="EDJ54" s="22"/>
      <c r="EDK54" s="22"/>
      <c r="EDL54" s="22"/>
      <c r="EDM54" s="22"/>
      <c r="EDN54" s="22"/>
      <c r="EDO54" s="22"/>
      <c r="EDP54" s="22"/>
      <c r="EDQ54" s="22"/>
      <c r="EDR54" s="22"/>
      <c r="EDS54" s="22"/>
      <c r="EDT54" s="22"/>
      <c r="EDU54" s="22"/>
      <c r="EDV54" s="22"/>
      <c r="EDW54" s="22"/>
      <c r="EDX54" s="22"/>
      <c r="EDY54" s="22"/>
      <c r="EDZ54" s="22"/>
      <c r="EEA54" s="22"/>
      <c r="EEB54" s="22"/>
      <c r="EEC54" s="22"/>
      <c r="EED54" s="22"/>
      <c r="EEE54" s="22"/>
      <c r="EEF54" s="22"/>
      <c r="EEG54" s="22"/>
      <c r="EEH54" s="22"/>
      <c r="EEI54" s="22"/>
      <c r="EEJ54" s="22"/>
      <c r="EEK54" s="22"/>
      <c r="EEL54" s="22"/>
      <c r="EEM54" s="22"/>
      <c r="EEN54" s="22"/>
      <c r="EEO54" s="22"/>
      <c r="EEP54" s="22"/>
      <c r="EEQ54" s="22"/>
      <c r="EER54" s="22"/>
      <c r="EES54" s="22"/>
      <c r="EET54" s="22"/>
      <c r="EEU54" s="22"/>
      <c r="EEV54" s="22"/>
      <c r="EEW54" s="22"/>
      <c r="EEX54" s="22"/>
      <c r="EEY54" s="22"/>
      <c r="EEZ54" s="22"/>
      <c r="EFA54" s="22"/>
      <c r="EFB54" s="22"/>
      <c r="EFC54" s="22"/>
      <c r="EFD54" s="22"/>
      <c r="EFE54" s="22"/>
      <c r="EFF54" s="22"/>
      <c r="EFG54" s="22"/>
      <c r="EFH54" s="22"/>
      <c r="EFI54" s="22"/>
      <c r="EFJ54" s="22"/>
      <c r="EFK54" s="22"/>
      <c r="EFL54" s="22"/>
      <c r="EFM54" s="22"/>
      <c r="EFN54" s="22"/>
      <c r="EFO54" s="22"/>
      <c r="EFP54" s="22"/>
      <c r="EFQ54" s="22"/>
      <c r="EFR54" s="22"/>
      <c r="EFS54" s="22"/>
      <c r="EFT54" s="22"/>
      <c r="EFU54" s="22"/>
      <c r="EFV54" s="22"/>
      <c r="EFW54" s="22"/>
      <c r="EFX54" s="22"/>
      <c r="EFY54" s="22"/>
      <c r="EFZ54" s="22"/>
      <c r="EGA54" s="22"/>
      <c r="EGB54" s="22"/>
      <c r="EGC54" s="22"/>
      <c r="EGD54" s="22"/>
      <c r="EGE54" s="22"/>
      <c r="EGF54" s="22"/>
      <c r="EGG54" s="22"/>
      <c r="EGH54" s="22"/>
      <c r="EGI54" s="22"/>
      <c r="EGJ54" s="22"/>
      <c r="EGK54" s="22"/>
      <c r="EGL54" s="22"/>
      <c r="EGM54" s="22"/>
      <c r="EGN54" s="22"/>
      <c r="EGO54" s="22"/>
      <c r="EGP54" s="22"/>
      <c r="EGQ54" s="22"/>
      <c r="EGR54" s="22"/>
      <c r="EGS54" s="22"/>
      <c r="EGT54" s="22"/>
      <c r="EGU54" s="22"/>
      <c r="EGV54" s="22"/>
      <c r="EGW54" s="22"/>
      <c r="EGX54" s="22"/>
      <c r="EGY54" s="22"/>
      <c r="EGZ54" s="22"/>
      <c r="EHA54" s="22"/>
      <c r="EHB54" s="22"/>
      <c r="EHC54" s="22"/>
      <c r="EHD54" s="22"/>
      <c r="EHE54" s="22"/>
      <c r="EHF54" s="22"/>
      <c r="EHG54" s="22"/>
      <c r="EHH54" s="22"/>
      <c r="EHI54" s="22"/>
      <c r="EHJ54" s="22"/>
      <c r="EHK54" s="22"/>
      <c r="EHL54" s="22"/>
      <c r="EHM54" s="22"/>
      <c r="EHN54" s="22"/>
      <c r="EHO54" s="22"/>
      <c r="EHP54" s="22"/>
      <c r="EHQ54" s="22"/>
      <c r="EHR54" s="22"/>
      <c r="EHS54" s="22"/>
      <c r="EHT54" s="22"/>
      <c r="EHU54" s="22"/>
      <c r="EHV54" s="22"/>
      <c r="EHW54" s="22"/>
      <c r="EHX54" s="22"/>
      <c r="EHY54" s="22"/>
      <c r="EHZ54" s="22"/>
      <c r="EIA54" s="22"/>
      <c r="EIB54" s="22"/>
      <c r="EIC54" s="22"/>
      <c r="EID54" s="22"/>
      <c r="EIE54" s="22"/>
      <c r="EIF54" s="22"/>
      <c r="EIG54" s="22"/>
      <c r="EIH54" s="22"/>
      <c r="EII54" s="22"/>
      <c r="EIJ54" s="22"/>
      <c r="EIK54" s="22"/>
      <c r="EIL54" s="22"/>
      <c r="EIM54" s="22"/>
      <c r="EIN54" s="22"/>
      <c r="EIO54" s="22"/>
      <c r="EIP54" s="22"/>
      <c r="EIQ54" s="22"/>
      <c r="EIR54" s="22"/>
      <c r="EIS54" s="22"/>
      <c r="EIT54" s="22"/>
      <c r="EIU54" s="22"/>
      <c r="EIV54" s="22"/>
      <c r="EIW54" s="22"/>
      <c r="EIX54" s="22"/>
      <c r="EIY54" s="22"/>
      <c r="EIZ54" s="22"/>
      <c r="EJA54" s="22"/>
      <c r="EJB54" s="22"/>
      <c r="EJC54" s="22"/>
      <c r="EJD54" s="22"/>
      <c r="EJE54" s="22"/>
      <c r="EJF54" s="22"/>
      <c r="EJG54" s="22"/>
      <c r="EJH54" s="22"/>
      <c r="EJI54" s="22"/>
      <c r="EJJ54" s="22"/>
      <c r="EJK54" s="22"/>
      <c r="EJL54" s="22"/>
      <c r="EJM54" s="22"/>
      <c r="EJN54" s="22"/>
      <c r="EJO54" s="22"/>
      <c r="EJP54" s="22"/>
      <c r="EJQ54" s="22"/>
      <c r="EJR54" s="22"/>
      <c r="EJS54" s="22"/>
      <c r="EJT54" s="22"/>
      <c r="EJU54" s="22"/>
      <c r="EJV54" s="22"/>
      <c r="EJW54" s="22"/>
      <c r="EJX54" s="22"/>
      <c r="EJY54" s="22"/>
      <c r="EJZ54" s="22"/>
      <c r="EKA54" s="22"/>
      <c r="EKB54" s="22"/>
      <c r="EKC54" s="22"/>
      <c r="EKD54" s="22"/>
      <c r="EKE54" s="22"/>
      <c r="EKF54" s="22"/>
      <c r="EKG54" s="22"/>
      <c r="EKH54" s="22"/>
      <c r="EKI54" s="22"/>
      <c r="EKJ54" s="22"/>
      <c r="EKK54" s="22"/>
      <c r="EKL54" s="22"/>
      <c r="EKM54" s="22"/>
      <c r="EKN54" s="22"/>
      <c r="EKO54" s="22"/>
      <c r="EKP54" s="22"/>
      <c r="EKQ54" s="22"/>
      <c r="EKR54" s="22"/>
      <c r="EKS54" s="22"/>
      <c r="EKT54" s="22"/>
      <c r="EKU54" s="22"/>
      <c r="EKV54" s="22"/>
      <c r="EKW54" s="22"/>
      <c r="EKX54" s="22"/>
      <c r="EKY54" s="22"/>
      <c r="EKZ54" s="22"/>
      <c r="ELA54" s="22"/>
      <c r="ELB54" s="22"/>
      <c r="ELC54" s="22"/>
      <c r="ELD54" s="22"/>
      <c r="ELE54" s="22"/>
      <c r="ELF54" s="22"/>
      <c r="ELG54" s="22"/>
      <c r="ELH54" s="22"/>
      <c r="ELI54" s="22"/>
      <c r="ELJ54" s="22"/>
      <c r="ELK54" s="22"/>
      <c r="ELL54" s="22"/>
      <c r="ELM54" s="22"/>
      <c r="ELN54" s="22"/>
      <c r="ELO54" s="22"/>
      <c r="ELP54" s="22"/>
      <c r="ELQ54" s="22"/>
      <c r="ELR54" s="22"/>
      <c r="ELS54" s="22"/>
      <c r="ELT54" s="22"/>
      <c r="ELU54" s="22"/>
      <c r="ELV54" s="22"/>
      <c r="ELW54" s="22"/>
      <c r="ELX54" s="22"/>
      <c r="ELY54" s="22"/>
      <c r="ELZ54" s="22"/>
      <c r="EMA54" s="22"/>
      <c r="EMB54" s="22"/>
      <c r="EMC54" s="22"/>
      <c r="EMD54" s="22"/>
      <c r="EME54" s="22"/>
      <c r="EMF54" s="22"/>
      <c r="EMG54" s="22"/>
      <c r="EMH54" s="22"/>
      <c r="EMI54" s="22"/>
      <c r="EMJ54" s="22"/>
      <c r="EMK54" s="22"/>
      <c r="EML54" s="22"/>
      <c r="EMM54" s="22"/>
      <c r="EMN54" s="22"/>
      <c r="EMO54" s="22"/>
      <c r="EMP54" s="22"/>
      <c r="EMQ54" s="22"/>
      <c r="EMR54" s="22"/>
      <c r="EMS54" s="22"/>
      <c r="EMT54" s="22"/>
      <c r="EMU54" s="22"/>
      <c r="EMV54" s="22"/>
      <c r="EMW54" s="22"/>
      <c r="EMX54" s="22"/>
      <c r="EMY54" s="22"/>
      <c r="EMZ54" s="22"/>
      <c r="ENA54" s="22"/>
      <c r="ENB54" s="22"/>
      <c r="ENC54" s="22"/>
      <c r="END54" s="22"/>
      <c r="ENE54" s="22"/>
      <c r="ENF54" s="22"/>
      <c r="ENG54" s="22"/>
      <c r="ENH54" s="22"/>
      <c r="ENI54" s="22"/>
      <c r="ENJ54" s="22"/>
      <c r="ENK54" s="22"/>
      <c r="ENL54" s="22"/>
      <c r="ENM54" s="22"/>
      <c r="ENN54" s="22"/>
      <c r="ENO54" s="22"/>
      <c r="ENP54" s="22"/>
      <c r="ENQ54" s="22"/>
      <c r="ENR54" s="22"/>
      <c r="ENS54" s="22"/>
      <c r="ENT54" s="22"/>
      <c r="ENU54" s="22"/>
      <c r="ENV54" s="22"/>
      <c r="ENW54" s="22"/>
      <c r="ENX54" s="22"/>
      <c r="ENY54" s="22"/>
      <c r="ENZ54" s="22"/>
      <c r="EOA54" s="22"/>
      <c r="EOB54" s="22"/>
      <c r="EOC54" s="22"/>
      <c r="EOD54" s="22"/>
      <c r="EOE54" s="22"/>
      <c r="EOF54" s="22"/>
      <c r="EOG54" s="22"/>
      <c r="EOH54" s="22"/>
      <c r="EOI54" s="22"/>
      <c r="EOJ54" s="22"/>
      <c r="EOK54" s="22"/>
      <c r="EOL54" s="22"/>
      <c r="EOM54" s="22"/>
      <c r="EON54" s="22"/>
      <c r="EOO54" s="22"/>
      <c r="EOP54" s="22"/>
      <c r="EOQ54" s="22"/>
      <c r="EOR54" s="22"/>
      <c r="EOS54" s="22"/>
      <c r="EOT54" s="22"/>
      <c r="EOU54" s="22"/>
      <c r="EOV54" s="22"/>
      <c r="EOW54" s="22"/>
      <c r="EOX54" s="22"/>
      <c r="EOY54" s="22"/>
      <c r="EOZ54" s="22"/>
      <c r="EPA54" s="22"/>
      <c r="EPB54" s="22"/>
      <c r="EPC54" s="22"/>
      <c r="EPD54" s="22"/>
      <c r="EPE54" s="22"/>
      <c r="EPF54" s="22"/>
      <c r="EPG54" s="22"/>
      <c r="EPH54" s="22"/>
      <c r="EPI54" s="22"/>
      <c r="EPJ54" s="22"/>
      <c r="EPK54" s="22"/>
      <c r="EPL54" s="22"/>
      <c r="EPM54" s="22"/>
      <c r="EPN54" s="22"/>
      <c r="EPO54" s="22"/>
      <c r="EPP54" s="22"/>
      <c r="EPQ54" s="22"/>
      <c r="EPR54" s="22"/>
      <c r="EPS54" s="22"/>
      <c r="EPT54" s="22"/>
      <c r="EPU54" s="22"/>
      <c r="EPV54" s="22"/>
      <c r="EPW54" s="22"/>
      <c r="EPX54" s="22"/>
      <c r="EPY54" s="22"/>
      <c r="EPZ54" s="22"/>
      <c r="EQA54" s="22"/>
      <c r="EQB54" s="22"/>
      <c r="EQC54" s="22"/>
      <c r="EQD54" s="22"/>
      <c r="EQE54" s="22"/>
      <c r="EQF54" s="22"/>
      <c r="EQG54" s="22"/>
      <c r="EQH54" s="22"/>
      <c r="EQI54" s="22"/>
      <c r="EQJ54" s="22"/>
      <c r="EQK54" s="22"/>
      <c r="EQL54" s="22"/>
      <c r="EQM54" s="22"/>
      <c r="EQN54" s="22"/>
      <c r="EQO54" s="22"/>
      <c r="EQP54" s="22"/>
      <c r="EQQ54" s="22"/>
      <c r="EQR54" s="22"/>
      <c r="EQS54" s="22"/>
      <c r="EQT54" s="22"/>
      <c r="EQU54" s="22"/>
      <c r="EQV54" s="22"/>
      <c r="EQW54" s="22"/>
      <c r="EQX54" s="22"/>
      <c r="EQY54" s="22"/>
      <c r="EQZ54" s="22"/>
      <c r="ERA54" s="22"/>
      <c r="ERB54" s="22"/>
      <c r="ERC54" s="22"/>
      <c r="ERD54" s="22"/>
      <c r="ERE54" s="22"/>
      <c r="ERF54" s="22"/>
      <c r="ERG54" s="22"/>
      <c r="ERH54" s="22"/>
      <c r="ERI54" s="22"/>
      <c r="ERJ54" s="22"/>
      <c r="ERK54" s="22"/>
      <c r="ERL54" s="22"/>
      <c r="ERM54" s="22"/>
      <c r="ERN54" s="22"/>
      <c r="ERO54" s="22"/>
      <c r="ERP54" s="22"/>
      <c r="ERQ54" s="22"/>
      <c r="ERR54" s="22"/>
      <c r="ERS54" s="22"/>
      <c r="ERT54" s="22"/>
      <c r="ERU54" s="22"/>
      <c r="ERV54" s="22"/>
      <c r="ERW54" s="22"/>
      <c r="ERX54" s="22"/>
      <c r="ERY54" s="22"/>
      <c r="ERZ54" s="22"/>
      <c r="ESA54" s="22"/>
      <c r="ESB54" s="22"/>
      <c r="ESC54" s="22"/>
      <c r="ESD54" s="22"/>
      <c r="ESE54" s="22"/>
      <c r="ESF54" s="22"/>
      <c r="ESG54" s="22"/>
      <c r="ESH54" s="22"/>
      <c r="ESI54" s="22"/>
      <c r="ESJ54" s="22"/>
      <c r="ESK54" s="22"/>
      <c r="ESL54" s="22"/>
      <c r="ESM54" s="22"/>
      <c r="ESN54" s="22"/>
      <c r="ESO54" s="22"/>
      <c r="ESP54" s="22"/>
      <c r="ESQ54" s="22"/>
      <c r="ESR54" s="22"/>
      <c r="ESS54" s="22"/>
      <c r="EST54" s="22"/>
      <c r="ESU54" s="22"/>
      <c r="ESV54" s="22"/>
      <c r="ESW54" s="22"/>
      <c r="ESX54" s="22"/>
      <c r="ESY54" s="22"/>
      <c r="ESZ54" s="22"/>
      <c r="ETA54" s="22"/>
      <c r="ETB54" s="22"/>
      <c r="ETC54" s="22"/>
      <c r="ETD54" s="22"/>
      <c r="ETE54" s="22"/>
      <c r="ETF54" s="22"/>
      <c r="ETG54" s="22"/>
      <c r="ETH54" s="22"/>
      <c r="ETI54" s="22"/>
      <c r="ETJ54" s="22"/>
      <c r="ETK54" s="22"/>
      <c r="ETL54" s="22"/>
      <c r="ETM54" s="22"/>
      <c r="ETN54" s="22"/>
      <c r="ETO54" s="22"/>
      <c r="ETP54" s="22"/>
      <c r="ETQ54" s="22"/>
      <c r="ETR54" s="22"/>
      <c r="ETS54" s="22"/>
      <c r="ETT54" s="22"/>
      <c r="ETU54" s="22"/>
      <c r="ETV54" s="22"/>
      <c r="ETW54" s="22"/>
      <c r="ETX54" s="22"/>
      <c r="ETY54" s="22"/>
      <c r="ETZ54" s="22"/>
      <c r="EUA54" s="22"/>
      <c r="EUB54" s="22"/>
      <c r="EUC54" s="22"/>
      <c r="EUD54" s="22"/>
      <c r="EUE54" s="22"/>
      <c r="EUF54" s="22"/>
      <c r="EUG54" s="22"/>
      <c r="EUH54" s="22"/>
      <c r="EUI54" s="22"/>
      <c r="EUJ54" s="22"/>
      <c r="EUK54" s="22"/>
      <c r="EUL54" s="22"/>
      <c r="EUM54" s="22"/>
      <c r="EUN54" s="22"/>
      <c r="EUO54" s="22"/>
      <c r="EUP54" s="22"/>
      <c r="EUQ54" s="22"/>
      <c r="EUR54" s="22"/>
      <c r="EUS54" s="22"/>
      <c r="EUT54" s="22"/>
      <c r="EUU54" s="22"/>
      <c r="EUV54" s="22"/>
      <c r="EUW54" s="22"/>
      <c r="EUX54" s="22"/>
      <c r="EUY54" s="22"/>
      <c r="EUZ54" s="22"/>
      <c r="EVA54" s="22"/>
      <c r="EVB54" s="22"/>
      <c r="EVC54" s="22"/>
      <c r="EVD54" s="22"/>
      <c r="EVE54" s="22"/>
      <c r="EVF54" s="22"/>
      <c r="EVG54" s="22"/>
      <c r="EVH54" s="22"/>
      <c r="EVI54" s="22"/>
      <c r="EVJ54" s="22"/>
      <c r="EVK54" s="22"/>
      <c r="EVL54" s="22"/>
      <c r="EVM54" s="22"/>
      <c r="EVN54" s="22"/>
      <c r="EVO54" s="22"/>
      <c r="EVP54" s="22"/>
      <c r="EVQ54" s="22"/>
      <c r="EVR54" s="22"/>
      <c r="EVS54" s="22"/>
      <c r="EVT54" s="22"/>
      <c r="EVU54" s="22"/>
      <c r="EVV54" s="22"/>
      <c r="EVW54" s="22"/>
      <c r="EVX54" s="22"/>
      <c r="EVY54" s="22"/>
      <c r="EVZ54" s="22"/>
      <c r="EWA54" s="22"/>
      <c r="EWB54" s="22"/>
      <c r="EWC54" s="22"/>
      <c r="EWD54" s="22"/>
      <c r="EWE54" s="22"/>
      <c r="EWF54" s="22"/>
      <c r="EWG54" s="22"/>
      <c r="EWH54" s="22"/>
      <c r="EWI54" s="22"/>
      <c r="EWJ54" s="22"/>
      <c r="EWK54" s="22"/>
      <c r="EWL54" s="22"/>
      <c r="EWM54" s="22"/>
      <c r="EWN54" s="22"/>
      <c r="EWO54" s="22"/>
      <c r="EWP54" s="22"/>
      <c r="EWQ54" s="22"/>
      <c r="EWR54" s="22"/>
      <c r="EWS54" s="22"/>
      <c r="EWT54" s="22"/>
      <c r="EWU54" s="22"/>
      <c r="EWV54" s="22"/>
      <c r="EWW54" s="22"/>
      <c r="EWX54" s="22"/>
      <c r="EWY54" s="22"/>
      <c r="EWZ54" s="22"/>
      <c r="EXA54" s="22"/>
      <c r="EXB54" s="22"/>
      <c r="EXC54" s="22"/>
      <c r="EXD54" s="22"/>
      <c r="EXE54" s="22"/>
      <c r="EXF54" s="22"/>
      <c r="EXG54" s="22"/>
      <c r="EXH54" s="22"/>
      <c r="EXI54" s="22"/>
      <c r="EXJ54" s="22"/>
      <c r="EXK54" s="22"/>
      <c r="EXL54" s="22"/>
      <c r="EXM54" s="22"/>
      <c r="EXN54" s="22"/>
      <c r="EXO54" s="22"/>
      <c r="EXP54" s="22"/>
      <c r="EXQ54" s="22"/>
      <c r="EXR54" s="22"/>
      <c r="EXS54" s="22"/>
      <c r="EXT54" s="22"/>
      <c r="EXU54" s="22"/>
      <c r="EXV54" s="22"/>
      <c r="EXW54" s="22"/>
      <c r="EXX54" s="22"/>
      <c r="EXY54" s="22"/>
      <c r="EXZ54" s="22"/>
      <c r="EYA54" s="22"/>
      <c r="EYB54" s="22"/>
      <c r="EYC54" s="22"/>
      <c r="EYD54" s="22"/>
      <c r="EYE54" s="22"/>
      <c r="EYF54" s="22"/>
      <c r="EYG54" s="22"/>
      <c r="EYH54" s="22"/>
      <c r="EYI54" s="22"/>
      <c r="EYJ54" s="22"/>
      <c r="EYK54" s="22"/>
      <c r="EYL54" s="22"/>
      <c r="EYM54" s="22"/>
      <c r="EYN54" s="22"/>
      <c r="EYO54" s="22"/>
      <c r="EYP54" s="22"/>
      <c r="EYQ54" s="22"/>
      <c r="EYR54" s="22"/>
      <c r="EYS54" s="22"/>
      <c r="EYT54" s="22"/>
      <c r="EYU54" s="22"/>
      <c r="EYV54" s="22"/>
      <c r="EYW54" s="22"/>
      <c r="EYX54" s="22"/>
      <c r="EYY54" s="22"/>
      <c r="EYZ54" s="22"/>
      <c r="EZA54" s="22"/>
      <c r="EZB54" s="22"/>
      <c r="EZC54" s="22"/>
      <c r="EZD54" s="22"/>
      <c r="EZE54" s="22"/>
      <c r="EZF54" s="22"/>
      <c r="EZG54" s="22"/>
      <c r="EZH54" s="22"/>
      <c r="EZI54" s="22"/>
      <c r="EZJ54" s="22"/>
      <c r="EZK54" s="22"/>
      <c r="EZL54" s="22"/>
      <c r="EZM54" s="22"/>
      <c r="EZN54" s="22"/>
      <c r="EZO54" s="22"/>
      <c r="EZP54" s="22"/>
      <c r="EZQ54" s="22"/>
      <c r="EZR54" s="22"/>
      <c r="EZS54" s="22"/>
      <c r="EZT54" s="22"/>
      <c r="EZU54" s="22"/>
      <c r="EZV54" s="22"/>
      <c r="EZW54" s="22"/>
      <c r="EZX54" s="22"/>
      <c r="EZY54" s="22"/>
      <c r="EZZ54" s="22"/>
      <c r="FAA54" s="22"/>
      <c r="FAB54" s="22"/>
      <c r="FAC54" s="22"/>
      <c r="FAD54" s="22"/>
      <c r="FAE54" s="22"/>
      <c r="FAF54" s="22"/>
      <c r="FAG54" s="22"/>
      <c r="FAH54" s="22"/>
      <c r="FAI54" s="22"/>
      <c r="FAJ54" s="22"/>
      <c r="FAK54" s="22"/>
      <c r="FAL54" s="22"/>
      <c r="FAM54" s="22"/>
      <c r="FAN54" s="22"/>
      <c r="FAO54" s="22"/>
      <c r="FAP54" s="22"/>
      <c r="FAQ54" s="22"/>
      <c r="FAR54" s="22"/>
      <c r="FAS54" s="22"/>
      <c r="FAT54" s="22"/>
      <c r="FAU54" s="22"/>
      <c r="FAV54" s="22"/>
      <c r="FAW54" s="22"/>
      <c r="FAX54" s="22"/>
      <c r="FAY54" s="22"/>
      <c r="FAZ54" s="22"/>
      <c r="FBA54" s="22"/>
      <c r="FBB54" s="22"/>
      <c r="FBC54" s="22"/>
      <c r="FBD54" s="22"/>
      <c r="FBE54" s="22"/>
      <c r="FBF54" s="22"/>
      <c r="FBG54" s="22"/>
      <c r="FBH54" s="22"/>
      <c r="FBI54" s="22"/>
      <c r="FBJ54" s="22"/>
      <c r="FBK54" s="22"/>
      <c r="FBL54" s="22"/>
      <c r="FBM54" s="22"/>
      <c r="FBN54" s="22"/>
      <c r="FBO54" s="22"/>
      <c r="FBP54" s="22"/>
      <c r="FBQ54" s="22"/>
      <c r="FBR54" s="22"/>
      <c r="FBS54" s="22"/>
      <c r="FBT54" s="22"/>
      <c r="FBU54" s="22"/>
      <c r="FBV54" s="22"/>
      <c r="FBW54" s="22"/>
      <c r="FBX54" s="22"/>
      <c r="FBY54" s="22"/>
      <c r="FBZ54" s="22"/>
      <c r="FCA54" s="22"/>
      <c r="FCB54" s="22"/>
      <c r="FCC54" s="22"/>
      <c r="FCD54" s="22"/>
      <c r="FCE54" s="22"/>
      <c r="FCF54" s="22"/>
      <c r="FCG54" s="22"/>
      <c r="FCH54" s="22"/>
      <c r="FCI54" s="22"/>
      <c r="FCJ54" s="22"/>
      <c r="FCK54" s="22"/>
      <c r="FCL54" s="22"/>
      <c r="FCM54" s="22"/>
      <c r="FCN54" s="22"/>
      <c r="FCO54" s="22"/>
      <c r="FCP54" s="22"/>
      <c r="FCQ54" s="22"/>
      <c r="FCR54" s="22"/>
      <c r="FCS54" s="22"/>
      <c r="FCT54" s="22"/>
      <c r="FCU54" s="22"/>
      <c r="FCV54" s="22"/>
      <c r="FCW54" s="22"/>
      <c r="FCX54" s="22"/>
      <c r="FCY54" s="22"/>
      <c r="FCZ54" s="22"/>
      <c r="FDA54" s="22"/>
      <c r="FDB54" s="22"/>
      <c r="FDC54" s="22"/>
      <c r="FDD54" s="22"/>
      <c r="FDE54" s="22"/>
      <c r="FDF54" s="22"/>
      <c r="FDG54" s="22"/>
      <c r="FDH54" s="22"/>
      <c r="FDI54" s="22"/>
      <c r="FDJ54" s="22"/>
      <c r="FDK54" s="22"/>
      <c r="FDL54" s="22"/>
      <c r="FDM54" s="22"/>
      <c r="FDN54" s="22"/>
      <c r="FDO54" s="22"/>
      <c r="FDP54" s="22"/>
      <c r="FDQ54" s="22"/>
      <c r="FDR54" s="22"/>
      <c r="FDS54" s="22"/>
      <c r="FDT54" s="22"/>
      <c r="FDU54" s="22"/>
      <c r="FDV54" s="22"/>
      <c r="FDW54" s="22"/>
      <c r="FDX54" s="22"/>
      <c r="FDY54" s="22"/>
      <c r="FDZ54" s="22"/>
      <c r="FEA54" s="22"/>
      <c r="FEB54" s="22"/>
      <c r="FEC54" s="22"/>
      <c r="FED54" s="22"/>
      <c r="FEE54" s="22"/>
      <c r="FEF54" s="22"/>
      <c r="FEG54" s="22"/>
      <c r="FEH54" s="22"/>
      <c r="FEI54" s="22"/>
      <c r="FEJ54" s="22"/>
      <c r="FEK54" s="22"/>
      <c r="FEL54" s="22"/>
      <c r="FEM54" s="22"/>
      <c r="FEN54" s="22"/>
      <c r="FEO54" s="22"/>
      <c r="FEP54" s="22"/>
      <c r="FEQ54" s="22"/>
      <c r="FER54" s="22"/>
      <c r="FES54" s="22"/>
      <c r="FET54" s="22"/>
      <c r="FEU54" s="22"/>
      <c r="FEV54" s="22"/>
      <c r="FEW54" s="22"/>
      <c r="FEX54" s="22"/>
      <c r="FEY54" s="22"/>
      <c r="FEZ54" s="22"/>
      <c r="FFA54" s="22"/>
      <c r="FFB54" s="22"/>
      <c r="FFC54" s="22"/>
      <c r="FFD54" s="22"/>
      <c r="FFE54" s="22"/>
      <c r="FFF54" s="22"/>
      <c r="FFG54" s="22"/>
      <c r="FFH54" s="22"/>
      <c r="FFI54" s="22"/>
      <c r="FFJ54" s="22"/>
      <c r="FFK54" s="22"/>
      <c r="FFL54" s="22"/>
      <c r="FFM54" s="22"/>
      <c r="FFN54" s="22"/>
      <c r="FFO54" s="22"/>
      <c r="FFP54" s="22"/>
      <c r="FFQ54" s="22"/>
      <c r="FFR54" s="22"/>
      <c r="FFS54" s="22"/>
      <c r="FFT54" s="22"/>
      <c r="FFU54" s="22"/>
      <c r="FFV54" s="22"/>
      <c r="FFW54" s="22"/>
      <c r="FFX54" s="22"/>
      <c r="FFY54" s="22"/>
      <c r="FFZ54" s="22"/>
      <c r="FGA54" s="22"/>
      <c r="FGB54" s="22"/>
      <c r="FGC54" s="22"/>
      <c r="FGD54" s="22"/>
      <c r="FGE54" s="22"/>
      <c r="FGF54" s="22"/>
      <c r="FGG54" s="22"/>
      <c r="FGH54" s="22"/>
      <c r="FGI54" s="22"/>
      <c r="FGJ54" s="22"/>
      <c r="FGK54" s="22"/>
      <c r="FGL54" s="22"/>
      <c r="FGM54" s="22"/>
      <c r="FGN54" s="22"/>
      <c r="FGO54" s="22"/>
      <c r="FGP54" s="22"/>
      <c r="FGQ54" s="22"/>
      <c r="FGR54" s="22"/>
      <c r="FGS54" s="22"/>
      <c r="FGT54" s="22"/>
      <c r="FGU54" s="22"/>
      <c r="FGV54" s="22"/>
      <c r="FGW54" s="22"/>
      <c r="FGX54" s="22"/>
      <c r="FGY54" s="22"/>
      <c r="FGZ54" s="22"/>
      <c r="FHA54" s="22"/>
      <c r="FHB54" s="22"/>
      <c r="FHC54" s="22"/>
      <c r="FHD54" s="22"/>
      <c r="FHE54" s="22"/>
      <c r="FHF54" s="22"/>
      <c r="FHG54" s="22"/>
      <c r="FHH54" s="22"/>
      <c r="FHI54" s="22"/>
      <c r="FHJ54" s="22"/>
      <c r="FHK54" s="22"/>
      <c r="FHL54" s="22"/>
      <c r="FHM54" s="22"/>
      <c r="FHN54" s="22"/>
      <c r="FHO54" s="22"/>
      <c r="FHP54" s="22"/>
      <c r="FHQ54" s="22"/>
      <c r="FHR54" s="22"/>
      <c r="FHS54" s="22"/>
      <c r="FHT54" s="22"/>
      <c r="FHU54" s="22"/>
      <c r="FHV54" s="22"/>
      <c r="FHW54" s="22"/>
      <c r="FHX54" s="22"/>
      <c r="FHY54" s="22"/>
      <c r="FHZ54" s="22"/>
      <c r="FIA54" s="22"/>
      <c r="FIB54" s="22"/>
      <c r="FIC54" s="22"/>
      <c r="FID54" s="22"/>
      <c r="FIE54" s="22"/>
      <c r="FIF54" s="22"/>
      <c r="FIG54" s="22"/>
      <c r="FIH54" s="22"/>
      <c r="FII54" s="22"/>
      <c r="FIJ54" s="22"/>
      <c r="FIK54" s="22"/>
      <c r="FIL54" s="22"/>
      <c r="FIM54" s="22"/>
      <c r="FIN54" s="22"/>
      <c r="FIO54" s="22"/>
      <c r="FIP54" s="22"/>
      <c r="FIQ54" s="22"/>
      <c r="FIR54" s="22"/>
      <c r="FIS54" s="22"/>
      <c r="FIT54" s="22"/>
      <c r="FIU54" s="22"/>
      <c r="FIV54" s="22"/>
      <c r="FIW54" s="22"/>
      <c r="FIX54" s="22"/>
      <c r="FIY54" s="22"/>
      <c r="FIZ54" s="22"/>
      <c r="FJA54" s="22"/>
      <c r="FJB54" s="22"/>
      <c r="FJC54" s="22"/>
      <c r="FJD54" s="22"/>
      <c r="FJE54" s="22"/>
      <c r="FJF54" s="22"/>
      <c r="FJG54" s="22"/>
      <c r="FJH54" s="22"/>
      <c r="FJI54" s="22"/>
      <c r="FJJ54" s="22"/>
      <c r="FJK54" s="22"/>
      <c r="FJL54" s="22"/>
      <c r="FJM54" s="22"/>
      <c r="FJN54" s="22"/>
      <c r="FJO54" s="22"/>
      <c r="FJP54" s="22"/>
      <c r="FJQ54" s="22"/>
      <c r="FJR54" s="22"/>
      <c r="FJS54" s="22"/>
      <c r="FJT54" s="22"/>
      <c r="FJU54" s="22"/>
      <c r="FJV54" s="22"/>
      <c r="FJW54" s="22"/>
      <c r="FJX54" s="22"/>
      <c r="FJY54" s="22"/>
      <c r="FJZ54" s="22"/>
      <c r="FKA54" s="22"/>
      <c r="FKB54" s="22"/>
      <c r="FKC54" s="22"/>
      <c r="FKD54" s="22"/>
      <c r="FKE54" s="22"/>
      <c r="FKF54" s="22"/>
      <c r="FKG54" s="22"/>
      <c r="FKH54" s="22"/>
      <c r="FKI54" s="22"/>
      <c r="FKJ54" s="22"/>
      <c r="FKK54" s="22"/>
      <c r="FKL54" s="22"/>
      <c r="FKM54" s="22"/>
      <c r="FKN54" s="22"/>
      <c r="FKO54" s="22"/>
      <c r="FKP54" s="22"/>
      <c r="FKQ54" s="22"/>
      <c r="FKR54" s="22"/>
      <c r="FKS54" s="22"/>
      <c r="FKT54" s="22"/>
      <c r="FKU54" s="22"/>
      <c r="FKV54" s="22"/>
      <c r="FKW54" s="22"/>
      <c r="FKX54" s="22"/>
      <c r="FKY54" s="22"/>
      <c r="FKZ54" s="22"/>
      <c r="FLA54" s="22"/>
      <c r="FLB54" s="22"/>
      <c r="FLC54" s="22"/>
      <c r="FLD54" s="22"/>
      <c r="FLE54" s="22"/>
      <c r="FLF54" s="22"/>
      <c r="FLG54" s="22"/>
      <c r="FLH54" s="22"/>
      <c r="FLI54" s="22"/>
      <c r="FLJ54" s="22"/>
      <c r="FLK54" s="22"/>
      <c r="FLL54" s="22"/>
      <c r="FLM54" s="22"/>
      <c r="FLN54" s="22"/>
      <c r="FLO54" s="22"/>
      <c r="FLP54" s="22"/>
      <c r="FLQ54" s="22"/>
      <c r="FLR54" s="22"/>
      <c r="FLS54" s="22"/>
      <c r="FLT54" s="22"/>
      <c r="FLU54" s="22"/>
      <c r="FLV54" s="22"/>
      <c r="FLW54" s="22"/>
      <c r="FLX54" s="22"/>
      <c r="FLY54" s="22"/>
      <c r="FLZ54" s="22"/>
      <c r="FMA54" s="22"/>
      <c r="FMB54" s="22"/>
      <c r="FMC54" s="22"/>
      <c r="FMD54" s="22"/>
      <c r="FME54" s="22"/>
      <c r="FMF54" s="22"/>
      <c r="FMG54" s="22"/>
      <c r="FMH54" s="22"/>
      <c r="FMI54" s="22"/>
      <c r="FMJ54" s="22"/>
      <c r="FMK54" s="22"/>
      <c r="FML54" s="22"/>
      <c r="FMM54" s="22"/>
      <c r="FMN54" s="22"/>
      <c r="FMO54" s="22"/>
      <c r="FMP54" s="22"/>
      <c r="FMQ54" s="22"/>
      <c r="FMR54" s="22"/>
      <c r="FMS54" s="22"/>
      <c r="FMT54" s="22"/>
      <c r="FMU54" s="22"/>
      <c r="FMV54" s="22"/>
      <c r="FMW54" s="22"/>
      <c r="FMX54" s="22"/>
      <c r="FMY54" s="22"/>
      <c r="FMZ54" s="22"/>
      <c r="FNA54" s="22"/>
      <c r="FNB54" s="22"/>
      <c r="FNC54" s="22"/>
      <c r="FND54" s="22"/>
      <c r="FNE54" s="22"/>
      <c r="FNF54" s="22"/>
      <c r="FNG54" s="22"/>
      <c r="FNH54" s="22"/>
      <c r="FNI54" s="22"/>
      <c r="FNJ54" s="22"/>
      <c r="FNK54" s="22"/>
      <c r="FNL54" s="22"/>
      <c r="FNM54" s="22"/>
      <c r="FNN54" s="22"/>
      <c r="FNO54" s="22"/>
      <c r="FNP54" s="22"/>
      <c r="FNQ54" s="22"/>
      <c r="FNR54" s="22"/>
      <c r="FNS54" s="22"/>
      <c r="FNT54" s="22"/>
      <c r="FNU54" s="22"/>
      <c r="FNV54" s="22"/>
      <c r="FNW54" s="22"/>
      <c r="FNX54" s="22"/>
      <c r="FNY54" s="22"/>
      <c r="FNZ54" s="22"/>
      <c r="FOA54" s="22"/>
      <c r="FOB54" s="22"/>
      <c r="FOC54" s="22"/>
      <c r="FOD54" s="22"/>
      <c r="FOE54" s="22"/>
      <c r="FOF54" s="22"/>
      <c r="FOG54" s="22"/>
      <c r="FOH54" s="22"/>
      <c r="FOI54" s="22"/>
      <c r="FOJ54" s="22"/>
      <c r="FOK54" s="22"/>
      <c r="FOL54" s="22"/>
      <c r="FOM54" s="22"/>
      <c r="FON54" s="22"/>
      <c r="FOO54" s="22"/>
      <c r="FOP54" s="22"/>
      <c r="FOQ54" s="22"/>
      <c r="FOR54" s="22"/>
      <c r="FOS54" s="22"/>
      <c r="FOT54" s="22"/>
      <c r="FOU54" s="22"/>
      <c r="FOV54" s="22"/>
      <c r="FOW54" s="22"/>
      <c r="FOX54" s="22"/>
      <c r="FOY54" s="22"/>
      <c r="FOZ54" s="22"/>
      <c r="FPA54" s="22"/>
      <c r="FPB54" s="22"/>
      <c r="FPC54" s="22"/>
      <c r="FPD54" s="22"/>
      <c r="FPE54" s="22"/>
      <c r="FPF54" s="22"/>
      <c r="FPG54" s="22"/>
      <c r="FPH54" s="22"/>
      <c r="FPI54" s="22"/>
      <c r="FPJ54" s="22"/>
      <c r="FPK54" s="22"/>
      <c r="FPL54" s="22"/>
      <c r="FPM54" s="22"/>
      <c r="FPN54" s="22"/>
      <c r="FPO54" s="22"/>
      <c r="FPP54" s="22"/>
      <c r="FPQ54" s="22"/>
      <c r="FPR54" s="22"/>
      <c r="FPS54" s="22"/>
      <c r="FPT54" s="22"/>
      <c r="FPU54" s="22"/>
      <c r="FPV54" s="22"/>
      <c r="FPW54" s="22"/>
      <c r="FPX54" s="22"/>
      <c r="FPY54" s="22"/>
      <c r="FPZ54" s="22"/>
      <c r="FQA54" s="22"/>
      <c r="FQB54" s="22"/>
      <c r="FQC54" s="22"/>
      <c r="FQD54" s="22"/>
      <c r="FQE54" s="22"/>
      <c r="FQF54" s="22"/>
      <c r="FQG54" s="22"/>
      <c r="FQH54" s="22"/>
      <c r="FQI54" s="22"/>
      <c r="FQJ54" s="22"/>
      <c r="FQK54" s="22"/>
      <c r="FQL54" s="22"/>
      <c r="FQM54" s="22"/>
      <c r="FQN54" s="22"/>
      <c r="FQO54" s="22"/>
      <c r="FQP54" s="22"/>
      <c r="FQQ54" s="22"/>
      <c r="FQR54" s="22"/>
      <c r="FQS54" s="22"/>
      <c r="FQT54" s="22"/>
      <c r="FQU54" s="22"/>
      <c r="FQV54" s="22"/>
      <c r="FQW54" s="22"/>
      <c r="FQX54" s="22"/>
      <c r="FQY54" s="22"/>
      <c r="FQZ54" s="22"/>
      <c r="FRA54" s="22"/>
      <c r="FRB54" s="22"/>
      <c r="FRC54" s="22"/>
      <c r="FRD54" s="22"/>
      <c r="FRE54" s="22"/>
      <c r="FRF54" s="22"/>
      <c r="FRG54" s="22"/>
      <c r="FRH54" s="22"/>
      <c r="FRI54" s="22"/>
      <c r="FRJ54" s="22"/>
      <c r="FRK54" s="22"/>
      <c r="FRL54" s="22"/>
      <c r="FRM54" s="22"/>
      <c r="FRN54" s="22"/>
      <c r="FRO54" s="22"/>
      <c r="FRP54" s="22"/>
      <c r="FRQ54" s="22"/>
      <c r="FRR54" s="22"/>
      <c r="FRS54" s="22"/>
      <c r="FRT54" s="22"/>
      <c r="FRU54" s="22"/>
      <c r="FRV54" s="22"/>
      <c r="FRW54" s="22"/>
      <c r="FRX54" s="22"/>
      <c r="FRY54" s="22"/>
      <c r="FRZ54" s="22"/>
      <c r="FSA54" s="22"/>
      <c r="FSB54" s="22"/>
      <c r="FSC54" s="22"/>
      <c r="FSD54" s="22"/>
      <c r="FSE54" s="22"/>
      <c r="FSF54" s="22"/>
      <c r="FSG54" s="22"/>
      <c r="FSH54" s="22"/>
      <c r="FSI54" s="22"/>
      <c r="FSJ54" s="22"/>
      <c r="FSK54" s="22"/>
      <c r="FSL54" s="22"/>
      <c r="FSM54" s="22"/>
      <c r="FSN54" s="22"/>
      <c r="FSO54" s="22"/>
      <c r="FSP54" s="22"/>
      <c r="FSQ54" s="22"/>
      <c r="FSR54" s="22"/>
      <c r="FSS54" s="22"/>
      <c r="FST54" s="22"/>
      <c r="FSU54" s="22"/>
      <c r="FSV54" s="22"/>
      <c r="FSW54" s="22"/>
      <c r="FSX54" s="22"/>
      <c r="FSY54" s="22"/>
      <c r="FSZ54" s="22"/>
      <c r="FTA54" s="22"/>
      <c r="FTB54" s="22"/>
      <c r="FTC54" s="22"/>
      <c r="FTD54" s="22"/>
      <c r="FTE54" s="22"/>
      <c r="FTF54" s="22"/>
      <c r="FTG54" s="22"/>
      <c r="FTH54" s="22"/>
      <c r="FTI54" s="22"/>
      <c r="FTJ54" s="22"/>
      <c r="FTK54" s="22"/>
      <c r="FTL54" s="22"/>
      <c r="FTM54" s="22"/>
      <c r="FTN54" s="22"/>
      <c r="FTO54" s="22"/>
      <c r="FTP54" s="22"/>
      <c r="FTQ54" s="22"/>
      <c r="FTR54" s="22"/>
      <c r="FTS54" s="22"/>
      <c r="FTT54" s="22"/>
      <c r="FTU54" s="22"/>
      <c r="FTV54" s="22"/>
      <c r="FTW54" s="22"/>
      <c r="FTX54" s="22"/>
      <c r="FTY54" s="22"/>
      <c r="FTZ54" s="22"/>
      <c r="FUA54" s="22"/>
      <c r="FUB54" s="22"/>
      <c r="FUC54" s="22"/>
      <c r="FUD54" s="22"/>
      <c r="FUE54" s="22"/>
      <c r="FUF54" s="22"/>
      <c r="FUG54" s="22"/>
      <c r="FUH54" s="22"/>
      <c r="FUI54" s="22"/>
      <c r="FUJ54" s="22"/>
      <c r="FUK54" s="22"/>
      <c r="FUL54" s="22"/>
      <c r="FUM54" s="22"/>
      <c r="FUN54" s="22"/>
      <c r="FUO54" s="22"/>
      <c r="FUP54" s="22"/>
      <c r="FUQ54" s="22"/>
      <c r="FUR54" s="22"/>
      <c r="FUS54" s="22"/>
      <c r="FUT54" s="22"/>
      <c r="FUU54" s="22"/>
      <c r="FUV54" s="22"/>
      <c r="FUW54" s="22"/>
      <c r="FUX54" s="22"/>
      <c r="FUY54" s="22"/>
      <c r="FUZ54" s="22"/>
      <c r="FVA54" s="22"/>
      <c r="FVB54" s="22"/>
      <c r="FVC54" s="22"/>
      <c r="FVD54" s="22"/>
      <c r="FVE54" s="22"/>
      <c r="FVF54" s="22"/>
      <c r="FVG54" s="22"/>
      <c r="FVH54" s="22"/>
      <c r="FVI54" s="22"/>
      <c r="FVJ54" s="22"/>
      <c r="FVK54" s="22"/>
      <c r="FVL54" s="22"/>
      <c r="FVM54" s="22"/>
      <c r="FVN54" s="22"/>
      <c r="FVO54" s="22"/>
      <c r="FVP54" s="22"/>
      <c r="FVQ54" s="22"/>
      <c r="FVR54" s="22"/>
      <c r="FVS54" s="22"/>
      <c r="FVT54" s="22"/>
      <c r="FVU54" s="22"/>
      <c r="FVV54" s="22"/>
      <c r="FVW54" s="22"/>
      <c r="FVX54" s="22"/>
      <c r="FVY54" s="22"/>
      <c r="FVZ54" s="22"/>
      <c r="FWA54" s="22"/>
      <c r="FWB54" s="22"/>
      <c r="FWC54" s="22"/>
      <c r="FWD54" s="22"/>
      <c r="FWE54" s="22"/>
      <c r="FWF54" s="22"/>
      <c r="FWG54" s="22"/>
      <c r="FWH54" s="22"/>
      <c r="FWI54" s="22"/>
      <c r="FWJ54" s="22"/>
      <c r="FWK54" s="22"/>
      <c r="FWL54" s="22"/>
      <c r="FWM54" s="22"/>
      <c r="FWN54" s="22"/>
      <c r="FWO54" s="22"/>
      <c r="FWP54" s="22"/>
      <c r="FWQ54" s="22"/>
      <c r="FWR54" s="22"/>
      <c r="FWS54" s="22"/>
      <c r="FWT54" s="22"/>
      <c r="FWU54" s="22"/>
      <c r="FWV54" s="22"/>
      <c r="FWW54" s="22"/>
      <c r="FWX54" s="22"/>
      <c r="FWY54" s="22"/>
      <c r="FWZ54" s="22"/>
      <c r="FXA54" s="22"/>
      <c r="FXB54" s="22"/>
      <c r="FXC54" s="22"/>
      <c r="FXD54" s="22"/>
      <c r="FXE54" s="22"/>
      <c r="FXF54" s="22"/>
      <c r="FXG54" s="22"/>
      <c r="FXH54" s="22"/>
      <c r="FXI54" s="22"/>
      <c r="FXJ54" s="22"/>
      <c r="FXK54" s="22"/>
      <c r="FXL54" s="22"/>
      <c r="FXM54" s="22"/>
      <c r="FXN54" s="22"/>
      <c r="FXO54" s="22"/>
      <c r="FXP54" s="22"/>
      <c r="FXQ54" s="22"/>
      <c r="FXR54" s="22"/>
      <c r="FXS54" s="22"/>
      <c r="FXT54" s="22"/>
      <c r="FXU54" s="22"/>
      <c r="FXV54" s="22"/>
      <c r="FXW54" s="22"/>
      <c r="FXX54" s="22"/>
      <c r="FXY54" s="22"/>
      <c r="FXZ54" s="22"/>
      <c r="FYA54" s="22"/>
      <c r="FYB54" s="22"/>
      <c r="FYC54" s="22"/>
      <c r="FYD54" s="22"/>
      <c r="FYE54" s="22"/>
      <c r="FYF54" s="22"/>
      <c r="FYG54" s="22"/>
      <c r="FYH54" s="22"/>
      <c r="FYI54" s="22"/>
      <c r="FYJ54" s="22"/>
      <c r="FYK54" s="22"/>
      <c r="FYL54" s="22"/>
      <c r="FYM54" s="22"/>
      <c r="FYN54" s="22"/>
      <c r="FYO54" s="22"/>
      <c r="FYP54" s="22"/>
      <c r="FYQ54" s="22"/>
      <c r="FYR54" s="22"/>
      <c r="FYS54" s="22"/>
      <c r="FYT54" s="22"/>
      <c r="FYU54" s="22"/>
      <c r="FYV54" s="22"/>
      <c r="FYW54" s="22"/>
      <c r="FYX54" s="22"/>
      <c r="FYY54" s="22"/>
      <c r="FYZ54" s="22"/>
      <c r="FZA54" s="22"/>
      <c r="FZB54" s="22"/>
      <c r="FZC54" s="22"/>
      <c r="FZD54" s="22"/>
      <c r="FZE54" s="22"/>
      <c r="FZF54" s="22"/>
      <c r="FZG54" s="22"/>
      <c r="FZH54" s="22"/>
      <c r="FZI54" s="22"/>
      <c r="FZJ54" s="22"/>
      <c r="FZK54" s="22"/>
      <c r="FZL54" s="22"/>
      <c r="FZM54" s="22"/>
      <c r="FZN54" s="22"/>
      <c r="FZO54" s="22"/>
      <c r="FZP54" s="22"/>
      <c r="FZQ54" s="22"/>
      <c r="FZR54" s="22"/>
      <c r="FZS54" s="22"/>
      <c r="FZT54" s="22"/>
      <c r="FZU54" s="22"/>
      <c r="FZV54" s="22"/>
      <c r="FZW54" s="22"/>
      <c r="FZX54" s="22"/>
      <c r="FZY54" s="22"/>
      <c r="FZZ54" s="22"/>
      <c r="GAA54" s="22"/>
      <c r="GAB54" s="22"/>
      <c r="GAC54" s="22"/>
      <c r="GAD54" s="22"/>
      <c r="GAE54" s="22"/>
      <c r="GAF54" s="22"/>
      <c r="GAG54" s="22"/>
      <c r="GAH54" s="22"/>
      <c r="GAI54" s="22"/>
      <c r="GAJ54" s="22"/>
      <c r="GAK54" s="22"/>
      <c r="GAL54" s="22"/>
      <c r="GAM54" s="22"/>
      <c r="GAN54" s="22"/>
      <c r="GAO54" s="22"/>
      <c r="GAP54" s="22"/>
      <c r="GAQ54" s="22"/>
      <c r="GAR54" s="22"/>
      <c r="GAS54" s="22"/>
      <c r="GAT54" s="22"/>
      <c r="GAU54" s="22"/>
      <c r="GAV54" s="22"/>
      <c r="GAW54" s="22"/>
      <c r="GAX54" s="22"/>
      <c r="GAY54" s="22"/>
      <c r="GAZ54" s="22"/>
      <c r="GBA54" s="22"/>
      <c r="GBB54" s="22"/>
      <c r="GBC54" s="22"/>
      <c r="GBD54" s="22"/>
      <c r="GBE54" s="22"/>
      <c r="GBF54" s="22"/>
      <c r="GBG54" s="22"/>
      <c r="GBH54" s="22"/>
      <c r="GBI54" s="22"/>
      <c r="GBJ54" s="22"/>
      <c r="GBK54" s="22"/>
      <c r="GBL54" s="22"/>
      <c r="GBM54" s="22"/>
      <c r="GBN54" s="22"/>
      <c r="GBO54" s="22"/>
      <c r="GBP54" s="22"/>
      <c r="GBQ54" s="22"/>
      <c r="GBR54" s="22"/>
      <c r="GBS54" s="22"/>
      <c r="GBT54" s="22"/>
      <c r="GBU54" s="22"/>
      <c r="GBV54" s="22"/>
      <c r="GBW54" s="22"/>
      <c r="GBX54" s="22"/>
      <c r="GBY54" s="22"/>
      <c r="GBZ54" s="22"/>
      <c r="GCA54" s="22"/>
      <c r="GCB54" s="22"/>
      <c r="GCC54" s="22"/>
      <c r="GCD54" s="22"/>
      <c r="GCE54" s="22"/>
      <c r="GCF54" s="22"/>
      <c r="GCG54" s="22"/>
      <c r="GCH54" s="22"/>
      <c r="GCI54" s="22"/>
      <c r="GCJ54" s="22"/>
      <c r="GCK54" s="22"/>
      <c r="GCL54" s="22"/>
      <c r="GCM54" s="22"/>
      <c r="GCN54" s="22"/>
      <c r="GCO54" s="22"/>
      <c r="GCP54" s="22"/>
      <c r="GCQ54" s="22"/>
      <c r="GCR54" s="22"/>
      <c r="GCS54" s="22"/>
      <c r="GCT54" s="22"/>
      <c r="GCU54" s="22"/>
      <c r="GCV54" s="22"/>
      <c r="GCW54" s="22"/>
      <c r="GCX54" s="22"/>
      <c r="GCY54" s="22"/>
      <c r="GCZ54" s="22"/>
      <c r="GDA54" s="22"/>
      <c r="GDB54" s="22"/>
      <c r="GDC54" s="22"/>
      <c r="GDD54" s="22"/>
      <c r="GDE54" s="22"/>
      <c r="GDF54" s="22"/>
      <c r="GDG54" s="22"/>
      <c r="GDH54" s="22"/>
      <c r="GDI54" s="22"/>
      <c r="GDJ54" s="22"/>
      <c r="GDK54" s="22"/>
      <c r="GDL54" s="22"/>
      <c r="GDM54" s="22"/>
      <c r="GDN54" s="22"/>
      <c r="GDO54" s="22"/>
      <c r="GDP54" s="22"/>
      <c r="GDQ54" s="22"/>
      <c r="GDR54" s="22"/>
      <c r="GDS54" s="22"/>
      <c r="GDT54" s="22"/>
      <c r="GDU54" s="22"/>
      <c r="GDV54" s="22"/>
      <c r="GDW54" s="22"/>
      <c r="GDX54" s="22"/>
      <c r="GDY54" s="22"/>
      <c r="GDZ54" s="22"/>
      <c r="GEA54" s="22"/>
      <c r="GEB54" s="22"/>
      <c r="GEC54" s="22"/>
      <c r="GED54" s="22"/>
      <c r="GEE54" s="22"/>
      <c r="GEF54" s="22"/>
      <c r="GEG54" s="22"/>
      <c r="GEH54" s="22"/>
      <c r="GEI54" s="22"/>
      <c r="GEJ54" s="22"/>
      <c r="GEK54" s="22"/>
      <c r="GEL54" s="22"/>
      <c r="GEM54" s="22"/>
      <c r="GEN54" s="22"/>
      <c r="GEO54" s="22"/>
      <c r="GEP54" s="22"/>
      <c r="GEQ54" s="22"/>
      <c r="GER54" s="22"/>
      <c r="GES54" s="22"/>
      <c r="GET54" s="22"/>
      <c r="GEU54" s="22"/>
      <c r="GEV54" s="22"/>
      <c r="GEW54" s="22"/>
      <c r="GEX54" s="22"/>
      <c r="GEY54" s="22"/>
      <c r="GEZ54" s="22"/>
      <c r="GFA54" s="22"/>
      <c r="GFB54" s="22"/>
      <c r="GFC54" s="22"/>
      <c r="GFD54" s="22"/>
      <c r="GFE54" s="22"/>
      <c r="GFF54" s="22"/>
      <c r="GFG54" s="22"/>
      <c r="GFH54" s="22"/>
      <c r="GFI54" s="22"/>
      <c r="GFJ54" s="22"/>
      <c r="GFK54" s="22"/>
      <c r="GFL54" s="22"/>
      <c r="GFM54" s="22"/>
      <c r="GFN54" s="22"/>
      <c r="GFO54" s="22"/>
      <c r="GFP54" s="22"/>
      <c r="GFQ54" s="22"/>
      <c r="GFR54" s="22"/>
      <c r="GFS54" s="22"/>
      <c r="GFT54" s="22"/>
      <c r="GFU54" s="22"/>
      <c r="GFV54" s="22"/>
      <c r="GFW54" s="22"/>
      <c r="GFX54" s="22"/>
      <c r="GFY54" s="22"/>
      <c r="GFZ54" s="22"/>
      <c r="GGA54" s="22"/>
      <c r="GGB54" s="22"/>
      <c r="GGC54" s="22"/>
      <c r="GGD54" s="22"/>
      <c r="GGE54" s="22"/>
      <c r="GGF54" s="22"/>
      <c r="GGG54" s="22"/>
      <c r="GGH54" s="22"/>
      <c r="GGI54" s="22"/>
      <c r="GGJ54" s="22"/>
      <c r="GGK54" s="22"/>
      <c r="GGL54" s="22"/>
      <c r="GGM54" s="22"/>
      <c r="GGN54" s="22"/>
      <c r="GGO54" s="22"/>
      <c r="GGP54" s="22"/>
      <c r="GGQ54" s="22"/>
      <c r="GGR54" s="22"/>
      <c r="GGS54" s="22"/>
      <c r="GGT54" s="22"/>
      <c r="GGU54" s="22"/>
      <c r="GGV54" s="22"/>
      <c r="GGW54" s="22"/>
      <c r="GGX54" s="22"/>
      <c r="GGY54" s="22"/>
      <c r="GGZ54" s="22"/>
      <c r="GHA54" s="22"/>
      <c r="GHB54" s="22"/>
      <c r="GHC54" s="22"/>
      <c r="GHD54" s="22"/>
      <c r="GHE54" s="22"/>
      <c r="GHF54" s="22"/>
      <c r="GHG54" s="22"/>
      <c r="GHH54" s="22"/>
      <c r="GHI54" s="22"/>
      <c r="GHJ54" s="22"/>
      <c r="GHK54" s="22"/>
      <c r="GHL54" s="22"/>
      <c r="GHM54" s="22"/>
      <c r="GHN54" s="22"/>
      <c r="GHO54" s="22"/>
      <c r="GHP54" s="22"/>
      <c r="GHQ54" s="22"/>
      <c r="GHR54" s="22"/>
      <c r="GHS54" s="22"/>
      <c r="GHT54" s="22"/>
      <c r="GHU54" s="22"/>
      <c r="GHV54" s="22"/>
      <c r="GHW54" s="22"/>
      <c r="GHX54" s="22"/>
      <c r="GHY54" s="22"/>
      <c r="GHZ54" s="22"/>
      <c r="GIA54" s="22"/>
      <c r="GIB54" s="22"/>
      <c r="GIC54" s="22"/>
      <c r="GID54" s="22"/>
      <c r="GIE54" s="22"/>
      <c r="GIF54" s="22"/>
      <c r="GIG54" s="22"/>
      <c r="GIH54" s="22"/>
      <c r="GII54" s="22"/>
      <c r="GIJ54" s="22"/>
      <c r="GIK54" s="22"/>
      <c r="GIL54" s="22"/>
      <c r="GIM54" s="22"/>
      <c r="GIN54" s="22"/>
      <c r="GIO54" s="22"/>
      <c r="GIP54" s="22"/>
      <c r="GIQ54" s="22"/>
      <c r="GIR54" s="22"/>
      <c r="GIS54" s="22"/>
      <c r="GIT54" s="22"/>
      <c r="GIU54" s="22"/>
      <c r="GIV54" s="22"/>
      <c r="GIW54" s="22"/>
      <c r="GIX54" s="22"/>
      <c r="GIY54" s="22"/>
      <c r="GIZ54" s="22"/>
      <c r="GJA54" s="22"/>
      <c r="GJB54" s="22"/>
      <c r="GJC54" s="22"/>
      <c r="GJD54" s="22"/>
      <c r="GJE54" s="22"/>
      <c r="GJF54" s="22"/>
      <c r="GJG54" s="22"/>
      <c r="GJH54" s="22"/>
      <c r="GJI54" s="22"/>
      <c r="GJJ54" s="22"/>
      <c r="GJK54" s="22"/>
      <c r="GJL54" s="22"/>
      <c r="GJM54" s="22"/>
      <c r="GJN54" s="22"/>
      <c r="GJO54" s="22"/>
      <c r="GJP54" s="22"/>
      <c r="GJQ54" s="22"/>
      <c r="GJR54" s="22"/>
      <c r="GJS54" s="22"/>
      <c r="GJT54" s="22"/>
      <c r="GJU54" s="22"/>
      <c r="GJV54" s="22"/>
      <c r="GJW54" s="22"/>
      <c r="GJX54" s="22"/>
      <c r="GJY54" s="22"/>
      <c r="GJZ54" s="22"/>
      <c r="GKA54" s="22"/>
      <c r="GKB54" s="22"/>
      <c r="GKC54" s="22"/>
      <c r="GKD54" s="22"/>
      <c r="GKE54" s="22"/>
      <c r="GKF54" s="22"/>
      <c r="GKG54" s="22"/>
      <c r="GKH54" s="22"/>
      <c r="GKI54" s="22"/>
      <c r="GKJ54" s="22"/>
      <c r="GKK54" s="22"/>
      <c r="GKL54" s="22"/>
      <c r="GKM54" s="22"/>
      <c r="GKN54" s="22"/>
      <c r="GKO54" s="22"/>
      <c r="GKP54" s="22"/>
      <c r="GKQ54" s="22"/>
      <c r="GKR54" s="22"/>
      <c r="GKS54" s="22"/>
      <c r="GKT54" s="22"/>
      <c r="GKU54" s="22"/>
      <c r="GKV54" s="22"/>
      <c r="GKW54" s="22"/>
      <c r="GKX54" s="22"/>
      <c r="GKY54" s="22"/>
      <c r="GKZ54" s="22"/>
      <c r="GLA54" s="22"/>
      <c r="GLB54" s="22"/>
      <c r="GLC54" s="22"/>
      <c r="GLD54" s="22"/>
      <c r="GLE54" s="22"/>
      <c r="GLF54" s="22"/>
      <c r="GLG54" s="22"/>
      <c r="GLH54" s="22"/>
      <c r="GLI54" s="22"/>
      <c r="GLJ54" s="22"/>
      <c r="GLK54" s="22"/>
      <c r="GLL54" s="22"/>
      <c r="GLM54" s="22"/>
      <c r="GLN54" s="22"/>
      <c r="GLO54" s="22"/>
      <c r="GLP54" s="22"/>
      <c r="GLQ54" s="22"/>
      <c r="GLR54" s="22"/>
      <c r="GLS54" s="22"/>
      <c r="GLT54" s="22"/>
      <c r="GLU54" s="22"/>
      <c r="GLV54" s="22"/>
      <c r="GLW54" s="22"/>
      <c r="GLX54" s="22"/>
      <c r="GLY54" s="22"/>
      <c r="GLZ54" s="22"/>
      <c r="GMA54" s="22"/>
      <c r="GMB54" s="22"/>
      <c r="GMC54" s="22"/>
      <c r="GMD54" s="22"/>
      <c r="GME54" s="22"/>
      <c r="GMF54" s="22"/>
      <c r="GMG54" s="22"/>
      <c r="GMH54" s="22"/>
      <c r="GMI54" s="22"/>
      <c r="GMJ54" s="22"/>
      <c r="GMK54" s="22"/>
      <c r="GML54" s="22"/>
      <c r="GMM54" s="22"/>
      <c r="GMN54" s="22"/>
      <c r="GMO54" s="22"/>
      <c r="GMP54" s="22"/>
      <c r="GMQ54" s="22"/>
      <c r="GMR54" s="22"/>
      <c r="GMS54" s="22"/>
      <c r="GMT54" s="22"/>
      <c r="GMU54" s="22"/>
      <c r="GMV54" s="22"/>
      <c r="GMW54" s="22"/>
      <c r="GMX54" s="22"/>
      <c r="GMY54" s="22"/>
      <c r="GMZ54" s="22"/>
      <c r="GNA54" s="22"/>
      <c r="GNB54" s="22"/>
      <c r="GNC54" s="22"/>
      <c r="GND54" s="22"/>
      <c r="GNE54" s="22"/>
      <c r="GNF54" s="22"/>
      <c r="GNG54" s="22"/>
      <c r="GNH54" s="22"/>
      <c r="GNI54" s="22"/>
      <c r="GNJ54" s="22"/>
      <c r="GNK54" s="22"/>
      <c r="GNL54" s="22"/>
      <c r="GNM54" s="22"/>
      <c r="GNN54" s="22"/>
      <c r="GNO54" s="22"/>
      <c r="GNP54" s="22"/>
      <c r="GNQ54" s="22"/>
      <c r="GNR54" s="22"/>
      <c r="GNS54" s="22"/>
      <c r="GNT54" s="22"/>
      <c r="GNU54" s="22"/>
      <c r="GNV54" s="22"/>
      <c r="GNW54" s="22"/>
      <c r="GNX54" s="22"/>
      <c r="GNY54" s="22"/>
      <c r="GNZ54" s="22"/>
      <c r="GOA54" s="22"/>
      <c r="GOB54" s="22"/>
      <c r="GOC54" s="22"/>
      <c r="GOD54" s="22"/>
      <c r="GOE54" s="22"/>
      <c r="GOF54" s="22"/>
      <c r="GOG54" s="22"/>
      <c r="GOH54" s="22"/>
      <c r="GOI54" s="22"/>
      <c r="GOJ54" s="22"/>
      <c r="GOK54" s="22"/>
      <c r="GOL54" s="22"/>
      <c r="GOM54" s="22"/>
      <c r="GON54" s="22"/>
      <c r="GOO54" s="22"/>
      <c r="GOP54" s="22"/>
      <c r="GOQ54" s="22"/>
      <c r="GOR54" s="22"/>
      <c r="GOS54" s="22"/>
      <c r="GOT54" s="22"/>
      <c r="GOU54" s="22"/>
      <c r="GOV54" s="22"/>
      <c r="GOW54" s="22"/>
      <c r="GOX54" s="22"/>
      <c r="GOY54" s="22"/>
      <c r="GOZ54" s="22"/>
      <c r="GPA54" s="22"/>
      <c r="GPB54" s="22"/>
      <c r="GPC54" s="22"/>
      <c r="GPD54" s="22"/>
      <c r="GPE54" s="22"/>
      <c r="GPF54" s="22"/>
      <c r="GPG54" s="22"/>
      <c r="GPH54" s="22"/>
      <c r="GPI54" s="22"/>
      <c r="GPJ54" s="22"/>
      <c r="GPK54" s="22"/>
      <c r="GPL54" s="22"/>
      <c r="GPM54" s="22"/>
      <c r="GPN54" s="22"/>
      <c r="GPO54" s="22"/>
      <c r="GPP54" s="22"/>
      <c r="GPQ54" s="22"/>
      <c r="GPR54" s="22"/>
      <c r="GPS54" s="22"/>
      <c r="GPT54" s="22"/>
      <c r="GPU54" s="22"/>
      <c r="GPV54" s="22"/>
      <c r="GPW54" s="22"/>
      <c r="GPX54" s="22"/>
      <c r="GPY54" s="22"/>
      <c r="GPZ54" s="22"/>
      <c r="GQA54" s="22"/>
      <c r="GQB54" s="22"/>
      <c r="GQC54" s="22"/>
      <c r="GQD54" s="22"/>
      <c r="GQE54" s="22"/>
      <c r="GQF54" s="22"/>
      <c r="GQG54" s="22"/>
      <c r="GQH54" s="22"/>
      <c r="GQI54" s="22"/>
      <c r="GQJ54" s="22"/>
      <c r="GQK54" s="22"/>
      <c r="GQL54" s="22"/>
      <c r="GQM54" s="22"/>
      <c r="GQN54" s="22"/>
      <c r="GQO54" s="22"/>
      <c r="GQP54" s="22"/>
      <c r="GQQ54" s="22"/>
      <c r="GQR54" s="22"/>
      <c r="GQS54" s="22"/>
      <c r="GQT54" s="22"/>
      <c r="GQU54" s="22"/>
      <c r="GQV54" s="22"/>
      <c r="GQW54" s="22"/>
      <c r="GQX54" s="22"/>
      <c r="GQY54" s="22"/>
      <c r="GQZ54" s="22"/>
      <c r="GRA54" s="22"/>
      <c r="GRB54" s="22"/>
      <c r="GRC54" s="22"/>
      <c r="GRD54" s="22"/>
      <c r="GRE54" s="22"/>
      <c r="GRF54" s="22"/>
      <c r="GRG54" s="22"/>
      <c r="GRH54" s="22"/>
      <c r="GRI54" s="22"/>
      <c r="GRJ54" s="22"/>
      <c r="GRK54" s="22"/>
      <c r="GRL54" s="22"/>
      <c r="GRM54" s="22"/>
      <c r="GRN54" s="22"/>
      <c r="GRO54" s="22"/>
      <c r="GRP54" s="22"/>
      <c r="GRQ54" s="22"/>
      <c r="GRR54" s="22"/>
      <c r="GRS54" s="22"/>
      <c r="GRT54" s="22"/>
      <c r="GRU54" s="22"/>
      <c r="GRV54" s="22"/>
      <c r="GRW54" s="22"/>
      <c r="GRX54" s="22"/>
      <c r="GRY54" s="22"/>
      <c r="GRZ54" s="22"/>
      <c r="GSA54" s="22"/>
      <c r="GSB54" s="22"/>
      <c r="GSC54" s="22"/>
      <c r="GSD54" s="22"/>
      <c r="GSE54" s="22"/>
      <c r="GSF54" s="22"/>
      <c r="GSG54" s="22"/>
      <c r="GSH54" s="22"/>
      <c r="GSI54" s="22"/>
      <c r="GSJ54" s="22"/>
      <c r="GSK54" s="22"/>
      <c r="GSL54" s="22"/>
      <c r="GSM54" s="22"/>
      <c r="GSN54" s="22"/>
      <c r="GSO54" s="22"/>
      <c r="GSP54" s="22"/>
      <c r="GSQ54" s="22"/>
      <c r="GSR54" s="22"/>
      <c r="GSS54" s="22"/>
      <c r="GST54" s="22"/>
      <c r="GSU54" s="22"/>
      <c r="GSV54" s="22"/>
      <c r="GSW54" s="22"/>
      <c r="GSX54" s="22"/>
      <c r="GSY54" s="22"/>
      <c r="GSZ54" s="22"/>
      <c r="GTA54" s="22"/>
      <c r="GTB54" s="22"/>
      <c r="GTC54" s="22"/>
      <c r="GTD54" s="22"/>
      <c r="GTE54" s="22"/>
      <c r="GTF54" s="22"/>
      <c r="GTG54" s="22"/>
      <c r="GTH54" s="22"/>
      <c r="GTI54" s="22"/>
      <c r="GTJ54" s="22"/>
      <c r="GTK54" s="22"/>
      <c r="GTL54" s="22"/>
      <c r="GTM54" s="22"/>
      <c r="GTN54" s="22"/>
      <c r="GTO54" s="22"/>
      <c r="GTP54" s="22"/>
      <c r="GTQ54" s="22"/>
      <c r="GTR54" s="22"/>
      <c r="GTS54" s="22"/>
      <c r="GTT54" s="22"/>
      <c r="GTU54" s="22"/>
      <c r="GTV54" s="22"/>
      <c r="GTW54" s="22"/>
      <c r="GTX54" s="22"/>
      <c r="GTY54" s="22"/>
      <c r="GTZ54" s="22"/>
      <c r="GUA54" s="22"/>
      <c r="GUB54" s="22"/>
      <c r="GUC54" s="22"/>
      <c r="GUD54" s="22"/>
      <c r="GUE54" s="22"/>
      <c r="GUF54" s="22"/>
      <c r="GUG54" s="22"/>
      <c r="GUH54" s="22"/>
      <c r="GUI54" s="22"/>
      <c r="GUJ54" s="22"/>
      <c r="GUK54" s="22"/>
      <c r="GUL54" s="22"/>
      <c r="GUM54" s="22"/>
      <c r="GUN54" s="22"/>
      <c r="GUO54" s="22"/>
      <c r="GUP54" s="22"/>
      <c r="GUQ54" s="22"/>
      <c r="GUR54" s="22"/>
      <c r="GUS54" s="22"/>
      <c r="GUT54" s="22"/>
      <c r="GUU54" s="22"/>
      <c r="GUV54" s="22"/>
      <c r="GUW54" s="22"/>
      <c r="GUX54" s="22"/>
      <c r="GUY54" s="22"/>
      <c r="GUZ54" s="22"/>
      <c r="GVA54" s="22"/>
      <c r="GVB54" s="22"/>
      <c r="GVC54" s="22"/>
      <c r="GVD54" s="22"/>
      <c r="GVE54" s="22"/>
      <c r="GVF54" s="22"/>
      <c r="GVG54" s="22"/>
      <c r="GVH54" s="22"/>
      <c r="GVI54" s="22"/>
      <c r="GVJ54" s="22"/>
      <c r="GVK54" s="22"/>
      <c r="GVL54" s="22"/>
      <c r="GVM54" s="22"/>
      <c r="GVN54" s="22"/>
      <c r="GVO54" s="22"/>
      <c r="GVP54" s="22"/>
      <c r="GVQ54" s="22"/>
      <c r="GVR54" s="22"/>
      <c r="GVS54" s="22"/>
      <c r="GVT54" s="22"/>
      <c r="GVU54" s="22"/>
      <c r="GVV54" s="22"/>
      <c r="GVW54" s="22"/>
      <c r="GVX54" s="22"/>
      <c r="GVY54" s="22"/>
      <c r="GVZ54" s="22"/>
      <c r="GWA54" s="22"/>
      <c r="GWB54" s="22"/>
      <c r="GWC54" s="22"/>
      <c r="GWD54" s="22"/>
      <c r="GWE54" s="22"/>
      <c r="GWF54" s="22"/>
      <c r="GWG54" s="22"/>
      <c r="GWH54" s="22"/>
      <c r="GWI54" s="22"/>
      <c r="GWJ54" s="22"/>
      <c r="GWK54" s="22"/>
      <c r="GWL54" s="22"/>
      <c r="GWM54" s="22"/>
      <c r="GWN54" s="22"/>
      <c r="GWO54" s="22"/>
      <c r="GWP54" s="22"/>
      <c r="GWQ54" s="22"/>
      <c r="GWR54" s="22"/>
      <c r="GWS54" s="22"/>
      <c r="GWT54" s="22"/>
      <c r="GWU54" s="22"/>
      <c r="GWV54" s="22"/>
      <c r="GWW54" s="22"/>
      <c r="GWX54" s="22"/>
      <c r="GWY54" s="22"/>
      <c r="GWZ54" s="22"/>
      <c r="GXA54" s="22"/>
      <c r="GXB54" s="22"/>
      <c r="GXC54" s="22"/>
      <c r="GXD54" s="22"/>
      <c r="GXE54" s="22"/>
      <c r="GXF54" s="22"/>
      <c r="GXG54" s="22"/>
      <c r="GXH54" s="22"/>
      <c r="GXI54" s="22"/>
      <c r="GXJ54" s="22"/>
      <c r="GXK54" s="22"/>
      <c r="GXL54" s="22"/>
      <c r="GXM54" s="22"/>
      <c r="GXN54" s="22"/>
      <c r="GXO54" s="22"/>
      <c r="GXP54" s="22"/>
      <c r="GXQ54" s="22"/>
      <c r="GXR54" s="22"/>
      <c r="GXS54" s="22"/>
      <c r="GXT54" s="22"/>
      <c r="GXU54" s="22"/>
      <c r="GXV54" s="22"/>
      <c r="GXW54" s="22"/>
      <c r="GXX54" s="22"/>
      <c r="GXY54" s="22"/>
      <c r="GXZ54" s="22"/>
      <c r="GYA54" s="22"/>
      <c r="GYB54" s="22"/>
      <c r="GYC54" s="22"/>
      <c r="GYD54" s="22"/>
      <c r="GYE54" s="22"/>
      <c r="GYF54" s="22"/>
      <c r="GYG54" s="22"/>
      <c r="GYH54" s="22"/>
      <c r="GYI54" s="22"/>
      <c r="GYJ54" s="22"/>
      <c r="GYK54" s="22"/>
      <c r="GYL54" s="22"/>
      <c r="GYM54" s="22"/>
      <c r="GYN54" s="22"/>
      <c r="GYO54" s="22"/>
      <c r="GYP54" s="22"/>
      <c r="GYQ54" s="22"/>
      <c r="GYR54" s="22"/>
      <c r="GYS54" s="22"/>
      <c r="GYT54" s="22"/>
      <c r="GYU54" s="22"/>
      <c r="GYV54" s="22"/>
      <c r="GYW54" s="22"/>
      <c r="GYX54" s="22"/>
      <c r="GYY54" s="22"/>
      <c r="GYZ54" s="22"/>
      <c r="GZA54" s="22"/>
      <c r="GZB54" s="22"/>
      <c r="GZC54" s="22"/>
      <c r="GZD54" s="22"/>
      <c r="GZE54" s="22"/>
      <c r="GZF54" s="22"/>
      <c r="GZG54" s="22"/>
      <c r="GZH54" s="22"/>
      <c r="GZI54" s="22"/>
      <c r="GZJ54" s="22"/>
      <c r="GZK54" s="22"/>
      <c r="GZL54" s="22"/>
      <c r="GZM54" s="22"/>
      <c r="GZN54" s="22"/>
      <c r="GZO54" s="22"/>
      <c r="GZP54" s="22"/>
      <c r="GZQ54" s="22"/>
      <c r="GZR54" s="22"/>
      <c r="GZS54" s="22"/>
      <c r="GZT54" s="22"/>
      <c r="GZU54" s="22"/>
      <c r="GZV54" s="22"/>
      <c r="GZW54" s="22"/>
      <c r="GZX54" s="22"/>
      <c r="GZY54" s="22"/>
      <c r="GZZ54" s="22"/>
      <c r="HAA54" s="22"/>
      <c r="HAB54" s="22"/>
      <c r="HAC54" s="22"/>
      <c r="HAD54" s="22"/>
      <c r="HAE54" s="22"/>
      <c r="HAF54" s="22"/>
      <c r="HAG54" s="22"/>
      <c r="HAH54" s="22"/>
      <c r="HAI54" s="22"/>
      <c r="HAJ54" s="22"/>
      <c r="HAK54" s="22"/>
      <c r="HAL54" s="22"/>
      <c r="HAM54" s="22"/>
      <c r="HAN54" s="22"/>
      <c r="HAO54" s="22"/>
      <c r="HAP54" s="22"/>
      <c r="HAQ54" s="22"/>
      <c r="HAR54" s="22"/>
      <c r="HAS54" s="22"/>
      <c r="HAT54" s="22"/>
      <c r="HAU54" s="22"/>
      <c r="HAV54" s="22"/>
      <c r="HAW54" s="22"/>
      <c r="HAX54" s="22"/>
      <c r="HAY54" s="22"/>
      <c r="HAZ54" s="22"/>
      <c r="HBA54" s="22"/>
      <c r="HBB54" s="22"/>
      <c r="HBC54" s="22"/>
      <c r="HBD54" s="22"/>
      <c r="HBE54" s="22"/>
      <c r="HBF54" s="22"/>
      <c r="HBG54" s="22"/>
      <c r="HBH54" s="22"/>
      <c r="HBI54" s="22"/>
      <c r="HBJ54" s="22"/>
      <c r="HBK54" s="22"/>
      <c r="HBL54" s="22"/>
      <c r="HBM54" s="22"/>
      <c r="HBN54" s="22"/>
      <c r="HBO54" s="22"/>
      <c r="HBP54" s="22"/>
      <c r="HBQ54" s="22"/>
      <c r="HBR54" s="22"/>
      <c r="HBS54" s="22"/>
      <c r="HBT54" s="22"/>
      <c r="HBU54" s="22"/>
      <c r="HBV54" s="22"/>
      <c r="HBW54" s="22"/>
      <c r="HBX54" s="22"/>
      <c r="HBY54" s="22"/>
      <c r="HBZ54" s="22"/>
      <c r="HCA54" s="22"/>
      <c r="HCB54" s="22"/>
      <c r="HCC54" s="22"/>
      <c r="HCD54" s="22"/>
      <c r="HCE54" s="22"/>
      <c r="HCF54" s="22"/>
      <c r="HCG54" s="22"/>
      <c r="HCH54" s="22"/>
      <c r="HCI54" s="22"/>
      <c r="HCJ54" s="22"/>
      <c r="HCK54" s="22"/>
      <c r="HCL54" s="22"/>
      <c r="HCM54" s="22"/>
      <c r="HCN54" s="22"/>
      <c r="HCO54" s="22"/>
      <c r="HCP54" s="22"/>
      <c r="HCQ54" s="22"/>
      <c r="HCR54" s="22"/>
      <c r="HCS54" s="22"/>
      <c r="HCT54" s="22"/>
      <c r="HCU54" s="22"/>
      <c r="HCV54" s="22"/>
      <c r="HCW54" s="22"/>
      <c r="HCX54" s="22"/>
      <c r="HCY54" s="22"/>
      <c r="HCZ54" s="22"/>
      <c r="HDA54" s="22"/>
      <c r="HDB54" s="22"/>
      <c r="HDC54" s="22"/>
      <c r="HDD54" s="22"/>
      <c r="HDE54" s="22"/>
      <c r="HDF54" s="22"/>
      <c r="HDG54" s="22"/>
      <c r="HDH54" s="22"/>
      <c r="HDI54" s="22"/>
      <c r="HDJ54" s="22"/>
      <c r="HDK54" s="22"/>
      <c r="HDL54" s="22"/>
      <c r="HDM54" s="22"/>
      <c r="HDN54" s="22"/>
      <c r="HDO54" s="22"/>
      <c r="HDP54" s="22"/>
      <c r="HDQ54" s="22"/>
      <c r="HDR54" s="22"/>
      <c r="HDS54" s="22"/>
      <c r="HDT54" s="22"/>
      <c r="HDU54" s="22"/>
      <c r="HDV54" s="22"/>
      <c r="HDW54" s="22"/>
      <c r="HDX54" s="22"/>
      <c r="HDY54" s="22"/>
      <c r="HDZ54" s="22"/>
      <c r="HEA54" s="22"/>
      <c r="HEB54" s="22"/>
      <c r="HEC54" s="22"/>
      <c r="HED54" s="22"/>
      <c r="HEE54" s="22"/>
      <c r="HEF54" s="22"/>
      <c r="HEG54" s="22"/>
      <c r="HEH54" s="22"/>
      <c r="HEI54" s="22"/>
      <c r="HEJ54" s="22"/>
      <c r="HEK54" s="22"/>
      <c r="HEL54" s="22"/>
      <c r="HEM54" s="22"/>
      <c r="HEN54" s="22"/>
      <c r="HEO54" s="22"/>
      <c r="HEP54" s="22"/>
      <c r="HEQ54" s="22"/>
      <c r="HER54" s="22"/>
      <c r="HES54" s="22"/>
      <c r="HET54" s="22"/>
      <c r="HEU54" s="22"/>
      <c r="HEV54" s="22"/>
      <c r="HEW54" s="22"/>
      <c r="HEX54" s="22"/>
      <c r="HEY54" s="22"/>
      <c r="HEZ54" s="22"/>
      <c r="HFA54" s="22"/>
      <c r="HFB54" s="22"/>
      <c r="HFC54" s="22"/>
      <c r="HFD54" s="22"/>
      <c r="HFE54" s="22"/>
      <c r="HFF54" s="22"/>
      <c r="HFG54" s="22"/>
      <c r="HFH54" s="22"/>
      <c r="HFI54" s="22"/>
      <c r="HFJ54" s="22"/>
      <c r="HFK54" s="22"/>
      <c r="HFL54" s="22"/>
      <c r="HFM54" s="22"/>
      <c r="HFN54" s="22"/>
      <c r="HFO54" s="22"/>
      <c r="HFP54" s="22"/>
      <c r="HFQ54" s="22"/>
      <c r="HFR54" s="22"/>
      <c r="HFS54" s="22"/>
      <c r="HFT54" s="22"/>
      <c r="HFU54" s="22"/>
      <c r="HFV54" s="22"/>
      <c r="HFW54" s="22"/>
      <c r="HFX54" s="22"/>
      <c r="HFY54" s="22"/>
      <c r="HFZ54" s="22"/>
      <c r="HGA54" s="22"/>
      <c r="HGB54" s="22"/>
      <c r="HGC54" s="22"/>
      <c r="HGD54" s="22"/>
      <c r="HGE54" s="22"/>
      <c r="HGF54" s="22"/>
      <c r="HGG54" s="22"/>
      <c r="HGH54" s="22"/>
      <c r="HGI54" s="22"/>
      <c r="HGJ54" s="22"/>
      <c r="HGK54" s="22"/>
      <c r="HGL54" s="22"/>
      <c r="HGM54" s="22"/>
      <c r="HGN54" s="22"/>
      <c r="HGO54" s="22"/>
      <c r="HGP54" s="22"/>
      <c r="HGQ54" s="22"/>
      <c r="HGR54" s="22"/>
      <c r="HGS54" s="22"/>
      <c r="HGT54" s="22"/>
      <c r="HGU54" s="22"/>
      <c r="HGV54" s="22"/>
      <c r="HGW54" s="22"/>
      <c r="HGX54" s="22"/>
      <c r="HGY54" s="22"/>
      <c r="HGZ54" s="22"/>
      <c r="HHA54" s="22"/>
      <c r="HHB54" s="22"/>
      <c r="HHC54" s="22"/>
      <c r="HHD54" s="22"/>
      <c r="HHE54" s="22"/>
      <c r="HHF54" s="22"/>
      <c r="HHG54" s="22"/>
      <c r="HHH54" s="22"/>
      <c r="HHI54" s="22"/>
      <c r="HHJ54" s="22"/>
      <c r="HHK54" s="22"/>
      <c r="HHL54" s="22"/>
      <c r="HHM54" s="22"/>
      <c r="HHN54" s="22"/>
      <c r="HHO54" s="22"/>
      <c r="HHP54" s="22"/>
      <c r="HHQ54" s="22"/>
      <c r="HHR54" s="22"/>
      <c r="HHS54" s="22"/>
      <c r="HHT54" s="22"/>
      <c r="HHU54" s="22"/>
      <c r="HHV54" s="22"/>
      <c r="HHW54" s="22"/>
      <c r="HHX54" s="22"/>
      <c r="HHY54" s="22"/>
      <c r="HHZ54" s="22"/>
      <c r="HIA54" s="22"/>
      <c r="HIB54" s="22"/>
      <c r="HIC54" s="22"/>
      <c r="HID54" s="22"/>
      <c r="HIE54" s="22"/>
      <c r="HIF54" s="22"/>
      <c r="HIG54" s="22"/>
      <c r="HIH54" s="22"/>
      <c r="HII54" s="22"/>
      <c r="HIJ54" s="22"/>
      <c r="HIK54" s="22"/>
      <c r="HIL54" s="22"/>
      <c r="HIM54" s="22"/>
      <c r="HIN54" s="22"/>
      <c r="HIO54" s="22"/>
      <c r="HIP54" s="22"/>
      <c r="HIQ54" s="22"/>
      <c r="HIR54" s="22"/>
      <c r="HIS54" s="22"/>
      <c r="HIT54" s="22"/>
      <c r="HIU54" s="22"/>
      <c r="HIV54" s="22"/>
      <c r="HIW54" s="22"/>
      <c r="HIX54" s="22"/>
      <c r="HIY54" s="22"/>
      <c r="HIZ54" s="22"/>
      <c r="HJA54" s="22"/>
      <c r="HJB54" s="22"/>
      <c r="HJC54" s="22"/>
      <c r="HJD54" s="22"/>
      <c r="HJE54" s="22"/>
      <c r="HJF54" s="22"/>
      <c r="HJG54" s="22"/>
      <c r="HJH54" s="22"/>
      <c r="HJI54" s="22"/>
      <c r="HJJ54" s="22"/>
      <c r="HJK54" s="22"/>
      <c r="HJL54" s="22"/>
      <c r="HJM54" s="22"/>
      <c r="HJN54" s="22"/>
      <c r="HJO54" s="22"/>
      <c r="HJP54" s="22"/>
      <c r="HJQ54" s="22"/>
      <c r="HJR54" s="22"/>
      <c r="HJS54" s="22"/>
      <c r="HJT54" s="22"/>
      <c r="HJU54" s="22"/>
      <c r="HJV54" s="22"/>
      <c r="HJW54" s="22"/>
      <c r="HJX54" s="22"/>
      <c r="HJY54" s="22"/>
      <c r="HJZ54" s="22"/>
      <c r="HKA54" s="22"/>
      <c r="HKB54" s="22"/>
      <c r="HKC54" s="22"/>
      <c r="HKD54" s="22"/>
      <c r="HKE54" s="22"/>
      <c r="HKF54" s="22"/>
      <c r="HKG54" s="22"/>
      <c r="HKH54" s="22"/>
      <c r="HKI54" s="22"/>
      <c r="HKJ54" s="22"/>
      <c r="HKK54" s="22"/>
      <c r="HKL54" s="22"/>
      <c r="HKM54" s="22"/>
      <c r="HKN54" s="22"/>
      <c r="HKO54" s="22"/>
      <c r="HKP54" s="22"/>
      <c r="HKQ54" s="22"/>
      <c r="HKR54" s="22"/>
      <c r="HKS54" s="22"/>
      <c r="HKT54" s="22"/>
      <c r="HKU54" s="22"/>
      <c r="HKV54" s="22"/>
      <c r="HKW54" s="22"/>
      <c r="HKX54" s="22"/>
      <c r="HKY54" s="22"/>
      <c r="HKZ54" s="22"/>
      <c r="HLA54" s="22"/>
      <c r="HLB54" s="22"/>
      <c r="HLC54" s="22"/>
      <c r="HLD54" s="22"/>
      <c r="HLE54" s="22"/>
      <c r="HLF54" s="22"/>
      <c r="HLG54" s="22"/>
      <c r="HLH54" s="22"/>
      <c r="HLI54" s="22"/>
      <c r="HLJ54" s="22"/>
      <c r="HLK54" s="22"/>
      <c r="HLL54" s="22"/>
      <c r="HLM54" s="22"/>
      <c r="HLN54" s="22"/>
      <c r="HLO54" s="22"/>
      <c r="HLP54" s="22"/>
      <c r="HLQ54" s="22"/>
      <c r="HLR54" s="22"/>
      <c r="HLS54" s="22"/>
      <c r="HLT54" s="22"/>
      <c r="HLU54" s="22"/>
      <c r="HLV54" s="22"/>
      <c r="HLW54" s="22"/>
      <c r="HLX54" s="22"/>
      <c r="HLY54" s="22"/>
      <c r="HLZ54" s="22"/>
      <c r="HMA54" s="22"/>
      <c r="HMB54" s="22"/>
      <c r="HMC54" s="22"/>
      <c r="HMD54" s="22"/>
      <c r="HME54" s="22"/>
      <c r="HMF54" s="22"/>
      <c r="HMG54" s="22"/>
      <c r="HMH54" s="22"/>
      <c r="HMI54" s="22"/>
      <c r="HMJ54" s="22"/>
      <c r="HMK54" s="22"/>
      <c r="HML54" s="22"/>
      <c r="HMM54" s="22"/>
      <c r="HMN54" s="22"/>
      <c r="HMO54" s="22"/>
      <c r="HMP54" s="22"/>
      <c r="HMQ54" s="22"/>
      <c r="HMR54" s="22"/>
      <c r="HMS54" s="22"/>
      <c r="HMT54" s="22"/>
      <c r="HMU54" s="22"/>
      <c r="HMV54" s="22"/>
      <c r="HMW54" s="22"/>
      <c r="HMX54" s="22"/>
      <c r="HMY54" s="22"/>
      <c r="HMZ54" s="22"/>
      <c r="HNA54" s="22"/>
      <c r="HNB54" s="22"/>
      <c r="HNC54" s="22"/>
      <c r="HND54" s="22"/>
      <c r="HNE54" s="22"/>
      <c r="HNF54" s="22"/>
      <c r="HNG54" s="22"/>
      <c r="HNH54" s="22"/>
      <c r="HNI54" s="22"/>
      <c r="HNJ54" s="22"/>
      <c r="HNK54" s="22"/>
      <c r="HNL54" s="22"/>
      <c r="HNM54" s="22"/>
      <c r="HNN54" s="22"/>
      <c r="HNO54" s="22"/>
      <c r="HNP54" s="22"/>
      <c r="HNQ54" s="22"/>
      <c r="HNR54" s="22"/>
      <c r="HNS54" s="22"/>
      <c r="HNT54" s="22"/>
      <c r="HNU54" s="22"/>
      <c r="HNV54" s="22"/>
      <c r="HNW54" s="22"/>
      <c r="HNX54" s="22"/>
      <c r="HNY54" s="22"/>
      <c r="HNZ54" s="22"/>
      <c r="HOA54" s="22"/>
      <c r="HOB54" s="22"/>
      <c r="HOC54" s="22"/>
      <c r="HOD54" s="22"/>
      <c r="HOE54" s="22"/>
      <c r="HOF54" s="22"/>
      <c r="HOG54" s="22"/>
      <c r="HOH54" s="22"/>
      <c r="HOI54" s="22"/>
      <c r="HOJ54" s="22"/>
      <c r="HOK54" s="22"/>
      <c r="HOL54" s="22"/>
      <c r="HOM54" s="22"/>
      <c r="HON54" s="22"/>
      <c r="HOO54" s="22"/>
      <c r="HOP54" s="22"/>
      <c r="HOQ54" s="22"/>
      <c r="HOR54" s="22"/>
      <c r="HOS54" s="22"/>
      <c r="HOT54" s="22"/>
      <c r="HOU54" s="22"/>
      <c r="HOV54" s="22"/>
      <c r="HOW54" s="22"/>
      <c r="HOX54" s="22"/>
      <c r="HOY54" s="22"/>
      <c r="HOZ54" s="22"/>
      <c r="HPA54" s="22"/>
      <c r="HPB54" s="22"/>
      <c r="HPC54" s="22"/>
      <c r="HPD54" s="22"/>
      <c r="HPE54" s="22"/>
      <c r="HPF54" s="22"/>
      <c r="HPG54" s="22"/>
      <c r="HPH54" s="22"/>
      <c r="HPI54" s="22"/>
      <c r="HPJ54" s="22"/>
      <c r="HPK54" s="22"/>
      <c r="HPL54" s="22"/>
      <c r="HPM54" s="22"/>
      <c r="HPN54" s="22"/>
      <c r="HPO54" s="22"/>
      <c r="HPP54" s="22"/>
      <c r="HPQ54" s="22"/>
      <c r="HPR54" s="22"/>
      <c r="HPS54" s="22"/>
      <c r="HPT54" s="22"/>
      <c r="HPU54" s="22"/>
      <c r="HPV54" s="22"/>
      <c r="HPW54" s="22"/>
      <c r="HPX54" s="22"/>
      <c r="HPY54" s="22"/>
      <c r="HPZ54" s="22"/>
      <c r="HQA54" s="22"/>
      <c r="HQB54" s="22"/>
      <c r="HQC54" s="22"/>
      <c r="HQD54" s="22"/>
      <c r="HQE54" s="22"/>
      <c r="HQF54" s="22"/>
      <c r="HQG54" s="22"/>
      <c r="HQH54" s="22"/>
      <c r="HQI54" s="22"/>
      <c r="HQJ54" s="22"/>
      <c r="HQK54" s="22"/>
      <c r="HQL54" s="22"/>
      <c r="HQM54" s="22"/>
      <c r="HQN54" s="22"/>
      <c r="HQO54" s="22"/>
      <c r="HQP54" s="22"/>
      <c r="HQQ54" s="22"/>
      <c r="HQR54" s="22"/>
      <c r="HQS54" s="22"/>
      <c r="HQT54" s="22"/>
      <c r="HQU54" s="22"/>
      <c r="HQV54" s="22"/>
      <c r="HQW54" s="22"/>
      <c r="HQX54" s="22"/>
      <c r="HQY54" s="22"/>
      <c r="HQZ54" s="22"/>
      <c r="HRA54" s="22"/>
      <c r="HRB54" s="22"/>
      <c r="HRC54" s="22"/>
      <c r="HRD54" s="22"/>
      <c r="HRE54" s="22"/>
      <c r="HRF54" s="22"/>
      <c r="HRG54" s="22"/>
      <c r="HRH54" s="22"/>
      <c r="HRI54" s="22"/>
      <c r="HRJ54" s="22"/>
      <c r="HRK54" s="22"/>
      <c r="HRL54" s="22"/>
      <c r="HRM54" s="22"/>
      <c r="HRN54" s="22"/>
      <c r="HRO54" s="22"/>
      <c r="HRP54" s="22"/>
      <c r="HRQ54" s="22"/>
      <c r="HRR54" s="22"/>
      <c r="HRS54" s="22"/>
      <c r="HRT54" s="22"/>
      <c r="HRU54" s="22"/>
      <c r="HRV54" s="22"/>
      <c r="HRW54" s="22"/>
      <c r="HRX54" s="22"/>
      <c r="HRY54" s="22"/>
      <c r="HRZ54" s="22"/>
      <c r="HSA54" s="22"/>
      <c r="HSB54" s="22"/>
      <c r="HSC54" s="22"/>
      <c r="HSD54" s="22"/>
      <c r="HSE54" s="22"/>
      <c r="HSF54" s="22"/>
      <c r="HSG54" s="22"/>
      <c r="HSH54" s="22"/>
      <c r="HSI54" s="22"/>
      <c r="HSJ54" s="22"/>
      <c r="HSK54" s="22"/>
      <c r="HSL54" s="22"/>
      <c r="HSM54" s="22"/>
      <c r="HSN54" s="22"/>
      <c r="HSO54" s="22"/>
      <c r="HSP54" s="22"/>
      <c r="HSQ54" s="22"/>
      <c r="HSR54" s="22"/>
      <c r="HSS54" s="22"/>
      <c r="HST54" s="22"/>
      <c r="HSU54" s="22"/>
      <c r="HSV54" s="22"/>
      <c r="HSW54" s="22"/>
      <c r="HSX54" s="22"/>
      <c r="HSY54" s="22"/>
      <c r="HSZ54" s="22"/>
      <c r="HTA54" s="22"/>
      <c r="HTB54" s="22"/>
      <c r="HTC54" s="22"/>
      <c r="HTD54" s="22"/>
      <c r="HTE54" s="22"/>
      <c r="HTF54" s="22"/>
      <c r="HTG54" s="22"/>
      <c r="HTH54" s="22"/>
      <c r="HTI54" s="22"/>
      <c r="HTJ54" s="22"/>
      <c r="HTK54" s="22"/>
      <c r="HTL54" s="22"/>
      <c r="HTM54" s="22"/>
      <c r="HTN54" s="22"/>
      <c r="HTO54" s="22"/>
      <c r="HTP54" s="22"/>
      <c r="HTQ54" s="22"/>
      <c r="HTR54" s="22"/>
      <c r="HTS54" s="22"/>
      <c r="HTT54" s="22"/>
      <c r="HTU54" s="22"/>
      <c r="HTV54" s="22"/>
      <c r="HTW54" s="22"/>
      <c r="HTX54" s="22"/>
      <c r="HTY54" s="22"/>
      <c r="HTZ54" s="22"/>
      <c r="HUA54" s="22"/>
      <c r="HUB54" s="22"/>
      <c r="HUC54" s="22"/>
      <c r="HUD54" s="22"/>
      <c r="HUE54" s="22"/>
      <c r="HUF54" s="22"/>
      <c r="HUG54" s="22"/>
      <c r="HUH54" s="22"/>
      <c r="HUI54" s="22"/>
      <c r="HUJ54" s="22"/>
      <c r="HUK54" s="22"/>
      <c r="HUL54" s="22"/>
      <c r="HUM54" s="22"/>
      <c r="HUN54" s="22"/>
      <c r="HUO54" s="22"/>
      <c r="HUP54" s="22"/>
      <c r="HUQ54" s="22"/>
      <c r="HUR54" s="22"/>
      <c r="HUS54" s="22"/>
      <c r="HUT54" s="22"/>
      <c r="HUU54" s="22"/>
      <c r="HUV54" s="22"/>
      <c r="HUW54" s="22"/>
      <c r="HUX54" s="22"/>
      <c r="HUY54" s="22"/>
      <c r="HUZ54" s="22"/>
      <c r="HVA54" s="22"/>
      <c r="HVB54" s="22"/>
      <c r="HVC54" s="22"/>
      <c r="HVD54" s="22"/>
      <c r="HVE54" s="22"/>
      <c r="HVF54" s="22"/>
      <c r="HVG54" s="22"/>
      <c r="HVH54" s="22"/>
      <c r="HVI54" s="22"/>
      <c r="HVJ54" s="22"/>
      <c r="HVK54" s="22"/>
      <c r="HVL54" s="22"/>
      <c r="HVM54" s="22"/>
      <c r="HVN54" s="22"/>
      <c r="HVO54" s="22"/>
      <c r="HVP54" s="22"/>
      <c r="HVQ54" s="22"/>
      <c r="HVR54" s="22"/>
      <c r="HVS54" s="22"/>
      <c r="HVT54" s="22"/>
      <c r="HVU54" s="22"/>
      <c r="HVV54" s="22"/>
      <c r="HVW54" s="22"/>
      <c r="HVX54" s="22"/>
      <c r="HVY54" s="22"/>
      <c r="HVZ54" s="22"/>
      <c r="HWA54" s="22"/>
      <c r="HWB54" s="22"/>
      <c r="HWC54" s="22"/>
      <c r="HWD54" s="22"/>
      <c r="HWE54" s="22"/>
      <c r="HWF54" s="22"/>
      <c r="HWG54" s="22"/>
      <c r="HWH54" s="22"/>
      <c r="HWI54" s="22"/>
      <c r="HWJ54" s="22"/>
      <c r="HWK54" s="22"/>
      <c r="HWL54" s="22"/>
      <c r="HWM54" s="22"/>
      <c r="HWN54" s="22"/>
      <c r="HWO54" s="22"/>
      <c r="HWP54" s="22"/>
      <c r="HWQ54" s="22"/>
      <c r="HWR54" s="22"/>
      <c r="HWS54" s="22"/>
      <c r="HWT54" s="22"/>
      <c r="HWU54" s="22"/>
      <c r="HWV54" s="22"/>
      <c r="HWW54" s="22"/>
      <c r="HWX54" s="22"/>
      <c r="HWY54" s="22"/>
      <c r="HWZ54" s="22"/>
      <c r="HXA54" s="22"/>
      <c r="HXB54" s="22"/>
      <c r="HXC54" s="22"/>
      <c r="HXD54" s="22"/>
      <c r="HXE54" s="22"/>
      <c r="HXF54" s="22"/>
      <c r="HXG54" s="22"/>
      <c r="HXH54" s="22"/>
      <c r="HXI54" s="22"/>
      <c r="HXJ54" s="22"/>
      <c r="HXK54" s="22"/>
      <c r="HXL54" s="22"/>
      <c r="HXM54" s="22"/>
      <c r="HXN54" s="22"/>
      <c r="HXO54" s="22"/>
      <c r="HXP54" s="22"/>
      <c r="HXQ54" s="22"/>
      <c r="HXR54" s="22"/>
      <c r="HXS54" s="22"/>
      <c r="HXT54" s="22"/>
      <c r="HXU54" s="22"/>
      <c r="HXV54" s="22"/>
      <c r="HXW54" s="22"/>
      <c r="HXX54" s="22"/>
      <c r="HXY54" s="22"/>
      <c r="HXZ54" s="22"/>
      <c r="HYA54" s="22"/>
      <c r="HYB54" s="22"/>
      <c r="HYC54" s="22"/>
      <c r="HYD54" s="22"/>
      <c r="HYE54" s="22"/>
      <c r="HYF54" s="22"/>
      <c r="HYG54" s="22"/>
      <c r="HYH54" s="22"/>
      <c r="HYI54" s="22"/>
      <c r="HYJ54" s="22"/>
      <c r="HYK54" s="22"/>
      <c r="HYL54" s="22"/>
      <c r="HYM54" s="22"/>
      <c r="HYN54" s="22"/>
      <c r="HYO54" s="22"/>
      <c r="HYP54" s="22"/>
      <c r="HYQ54" s="22"/>
      <c r="HYR54" s="22"/>
      <c r="HYS54" s="22"/>
      <c r="HYT54" s="22"/>
      <c r="HYU54" s="22"/>
      <c r="HYV54" s="22"/>
      <c r="HYW54" s="22"/>
      <c r="HYX54" s="22"/>
      <c r="HYY54" s="22"/>
      <c r="HYZ54" s="22"/>
      <c r="HZA54" s="22"/>
      <c r="HZB54" s="22"/>
      <c r="HZC54" s="22"/>
      <c r="HZD54" s="22"/>
      <c r="HZE54" s="22"/>
      <c r="HZF54" s="22"/>
      <c r="HZG54" s="22"/>
      <c r="HZH54" s="22"/>
      <c r="HZI54" s="22"/>
      <c r="HZJ54" s="22"/>
      <c r="HZK54" s="22"/>
      <c r="HZL54" s="22"/>
      <c r="HZM54" s="22"/>
      <c r="HZN54" s="22"/>
      <c r="HZO54" s="22"/>
      <c r="HZP54" s="22"/>
      <c r="HZQ54" s="22"/>
      <c r="HZR54" s="22"/>
      <c r="HZS54" s="22"/>
      <c r="HZT54" s="22"/>
      <c r="HZU54" s="22"/>
      <c r="HZV54" s="22"/>
      <c r="HZW54" s="22"/>
      <c r="HZX54" s="22"/>
      <c r="HZY54" s="22"/>
      <c r="HZZ54" s="22"/>
      <c r="IAA54" s="22"/>
      <c r="IAB54" s="22"/>
      <c r="IAC54" s="22"/>
      <c r="IAD54" s="22"/>
      <c r="IAE54" s="22"/>
      <c r="IAF54" s="22"/>
      <c r="IAG54" s="22"/>
      <c r="IAH54" s="22"/>
      <c r="IAI54" s="22"/>
      <c r="IAJ54" s="22"/>
      <c r="IAK54" s="22"/>
      <c r="IAL54" s="22"/>
      <c r="IAM54" s="22"/>
      <c r="IAN54" s="22"/>
      <c r="IAO54" s="22"/>
      <c r="IAP54" s="22"/>
      <c r="IAQ54" s="22"/>
      <c r="IAR54" s="22"/>
      <c r="IAS54" s="22"/>
      <c r="IAT54" s="22"/>
      <c r="IAU54" s="22"/>
      <c r="IAV54" s="22"/>
      <c r="IAW54" s="22"/>
      <c r="IAX54" s="22"/>
      <c r="IAY54" s="22"/>
      <c r="IAZ54" s="22"/>
      <c r="IBA54" s="22"/>
      <c r="IBB54" s="22"/>
      <c r="IBC54" s="22"/>
      <c r="IBD54" s="22"/>
      <c r="IBE54" s="22"/>
      <c r="IBF54" s="22"/>
      <c r="IBG54" s="22"/>
      <c r="IBH54" s="22"/>
      <c r="IBI54" s="22"/>
      <c r="IBJ54" s="22"/>
      <c r="IBK54" s="22"/>
      <c r="IBL54" s="22"/>
      <c r="IBM54" s="22"/>
      <c r="IBN54" s="22"/>
      <c r="IBO54" s="22"/>
      <c r="IBP54" s="22"/>
      <c r="IBQ54" s="22"/>
      <c r="IBR54" s="22"/>
      <c r="IBS54" s="22"/>
      <c r="IBT54" s="22"/>
      <c r="IBU54" s="22"/>
      <c r="IBV54" s="22"/>
      <c r="IBW54" s="22"/>
      <c r="IBX54" s="22"/>
      <c r="IBY54" s="22"/>
      <c r="IBZ54" s="22"/>
      <c r="ICA54" s="22"/>
      <c r="ICB54" s="22"/>
      <c r="ICC54" s="22"/>
      <c r="ICD54" s="22"/>
      <c r="ICE54" s="22"/>
      <c r="ICF54" s="22"/>
      <c r="ICG54" s="22"/>
      <c r="ICH54" s="22"/>
      <c r="ICI54" s="22"/>
      <c r="ICJ54" s="22"/>
      <c r="ICK54" s="22"/>
      <c r="ICL54" s="22"/>
      <c r="ICM54" s="22"/>
      <c r="ICN54" s="22"/>
      <c r="ICO54" s="22"/>
      <c r="ICP54" s="22"/>
      <c r="ICQ54" s="22"/>
      <c r="ICR54" s="22"/>
      <c r="ICS54" s="22"/>
      <c r="ICT54" s="22"/>
      <c r="ICU54" s="22"/>
      <c r="ICV54" s="22"/>
      <c r="ICW54" s="22"/>
      <c r="ICX54" s="22"/>
      <c r="ICY54" s="22"/>
      <c r="ICZ54" s="22"/>
      <c r="IDA54" s="22"/>
      <c r="IDB54" s="22"/>
      <c r="IDC54" s="22"/>
      <c r="IDD54" s="22"/>
      <c r="IDE54" s="22"/>
      <c r="IDF54" s="22"/>
      <c r="IDG54" s="22"/>
      <c r="IDH54" s="22"/>
      <c r="IDI54" s="22"/>
      <c r="IDJ54" s="22"/>
      <c r="IDK54" s="22"/>
      <c r="IDL54" s="22"/>
      <c r="IDM54" s="22"/>
      <c r="IDN54" s="22"/>
      <c r="IDO54" s="22"/>
      <c r="IDP54" s="22"/>
      <c r="IDQ54" s="22"/>
      <c r="IDR54" s="22"/>
      <c r="IDS54" s="22"/>
      <c r="IDT54" s="22"/>
      <c r="IDU54" s="22"/>
      <c r="IDV54" s="22"/>
      <c r="IDW54" s="22"/>
      <c r="IDX54" s="22"/>
      <c r="IDY54" s="22"/>
      <c r="IDZ54" s="22"/>
      <c r="IEA54" s="22"/>
      <c r="IEB54" s="22"/>
      <c r="IEC54" s="22"/>
      <c r="IED54" s="22"/>
      <c r="IEE54" s="22"/>
      <c r="IEF54" s="22"/>
      <c r="IEG54" s="22"/>
      <c r="IEH54" s="22"/>
      <c r="IEI54" s="22"/>
      <c r="IEJ54" s="22"/>
      <c r="IEK54" s="22"/>
      <c r="IEL54" s="22"/>
      <c r="IEM54" s="22"/>
      <c r="IEN54" s="22"/>
      <c r="IEO54" s="22"/>
      <c r="IEP54" s="22"/>
      <c r="IEQ54" s="22"/>
      <c r="IER54" s="22"/>
      <c r="IES54" s="22"/>
      <c r="IET54" s="22"/>
      <c r="IEU54" s="22"/>
      <c r="IEV54" s="22"/>
      <c r="IEW54" s="22"/>
      <c r="IEX54" s="22"/>
      <c r="IEY54" s="22"/>
      <c r="IEZ54" s="22"/>
      <c r="IFA54" s="22"/>
      <c r="IFB54" s="22"/>
      <c r="IFC54" s="22"/>
      <c r="IFD54" s="22"/>
      <c r="IFE54" s="22"/>
      <c r="IFF54" s="22"/>
      <c r="IFG54" s="22"/>
      <c r="IFH54" s="22"/>
      <c r="IFI54" s="22"/>
      <c r="IFJ54" s="22"/>
      <c r="IFK54" s="22"/>
      <c r="IFL54" s="22"/>
      <c r="IFM54" s="22"/>
      <c r="IFN54" s="22"/>
      <c r="IFO54" s="22"/>
      <c r="IFP54" s="22"/>
      <c r="IFQ54" s="22"/>
      <c r="IFR54" s="22"/>
      <c r="IFS54" s="22"/>
      <c r="IFT54" s="22"/>
      <c r="IFU54" s="22"/>
      <c r="IFV54" s="22"/>
      <c r="IFW54" s="22"/>
      <c r="IFX54" s="22"/>
      <c r="IFY54" s="22"/>
      <c r="IFZ54" s="22"/>
      <c r="IGA54" s="22"/>
      <c r="IGB54" s="22"/>
      <c r="IGC54" s="22"/>
      <c r="IGD54" s="22"/>
      <c r="IGE54" s="22"/>
      <c r="IGF54" s="22"/>
      <c r="IGG54" s="22"/>
      <c r="IGH54" s="22"/>
      <c r="IGI54" s="22"/>
      <c r="IGJ54" s="22"/>
      <c r="IGK54" s="22"/>
      <c r="IGL54" s="22"/>
      <c r="IGM54" s="22"/>
      <c r="IGN54" s="22"/>
      <c r="IGO54" s="22"/>
      <c r="IGP54" s="22"/>
      <c r="IGQ54" s="22"/>
      <c r="IGR54" s="22"/>
      <c r="IGS54" s="22"/>
      <c r="IGT54" s="22"/>
      <c r="IGU54" s="22"/>
      <c r="IGV54" s="22"/>
      <c r="IGW54" s="22"/>
      <c r="IGX54" s="22"/>
      <c r="IGY54" s="22"/>
      <c r="IGZ54" s="22"/>
      <c r="IHA54" s="22"/>
      <c r="IHB54" s="22"/>
      <c r="IHC54" s="22"/>
      <c r="IHD54" s="22"/>
      <c r="IHE54" s="22"/>
      <c r="IHF54" s="22"/>
      <c r="IHG54" s="22"/>
      <c r="IHH54" s="22"/>
      <c r="IHI54" s="22"/>
      <c r="IHJ54" s="22"/>
      <c r="IHK54" s="22"/>
      <c r="IHL54" s="22"/>
      <c r="IHM54" s="22"/>
      <c r="IHN54" s="22"/>
      <c r="IHO54" s="22"/>
      <c r="IHP54" s="22"/>
      <c r="IHQ54" s="22"/>
      <c r="IHR54" s="22"/>
      <c r="IHS54" s="22"/>
      <c r="IHT54" s="22"/>
      <c r="IHU54" s="22"/>
      <c r="IHV54" s="22"/>
      <c r="IHW54" s="22"/>
      <c r="IHX54" s="22"/>
      <c r="IHY54" s="22"/>
      <c r="IHZ54" s="22"/>
      <c r="IIA54" s="22"/>
      <c r="IIB54" s="22"/>
      <c r="IIC54" s="22"/>
      <c r="IID54" s="22"/>
      <c r="IIE54" s="22"/>
      <c r="IIF54" s="22"/>
      <c r="IIG54" s="22"/>
      <c r="IIH54" s="22"/>
      <c r="III54" s="22"/>
      <c r="IIJ54" s="22"/>
      <c r="IIK54" s="22"/>
      <c r="IIL54" s="22"/>
      <c r="IIM54" s="22"/>
      <c r="IIN54" s="22"/>
      <c r="IIO54" s="22"/>
      <c r="IIP54" s="22"/>
      <c r="IIQ54" s="22"/>
      <c r="IIR54" s="22"/>
      <c r="IIS54" s="22"/>
      <c r="IIT54" s="22"/>
      <c r="IIU54" s="22"/>
      <c r="IIV54" s="22"/>
      <c r="IIW54" s="22"/>
      <c r="IIX54" s="22"/>
      <c r="IIY54" s="22"/>
      <c r="IIZ54" s="22"/>
      <c r="IJA54" s="22"/>
      <c r="IJB54" s="22"/>
      <c r="IJC54" s="22"/>
      <c r="IJD54" s="22"/>
      <c r="IJE54" s="22"/>
      <c r="IJF54" s="22"/>
      <c r="IJG54" s="22"/>
      <c r="IJH54" s="22"/>
      <c r="IJI54" s="22"/>
      <c r="IJJ54" s="22"/>
      <c r="IJK54" s="22"/>
      <c r="IJL54" s="22"/>
      <c r="IJM54" s="22"/>
      <c r="IJN54" s="22"/>
      <c r="IJO54" s="22"/>
      <c r="IJP54" s="22"/>
      <c r="IJQ54" s="22"/>
      <c r="IJR54" s="22"/>
      <c r="IJS54" s="22"/>
      <c r="IJT54" s="22"/>
      <c r="IJU54" s="22"/>
      <c r="IJV54" s="22"/>
      <c r="IJW54" s="22"/>
      <c r="IJX54" s="22"/>
      <c r="IJY54" s="22"/>
      <c r="IJZ54" s="22"/>
      <c r="IKA54" s="22"/>
      <c r="IKB54" s="22"/>
      <c r="IKC54" s="22"/>
      <c r="IKD54" s="22"/>
      <c r="IKE54" s="22"/>
      <c r="IKF54" s="22"/>
      <c r="IKG54" s="22"/>
      <c r="IKH54" s="22"/>
      <c r="IKI54" s="22"/>
      <c r="IKJ54" s="22"/>
      <c r="IKK54" s="22"/>
      <c r="IKL54" s="22"/>
      <c r="IKM54" s="22"/>
      <c r="IKN54" s="22"/>
      <c r="IKO54" s="22"/>
      <c r="IKP54" s="22"/>
      <c r="IKQ54" s="22"/>
      <c r="IKR54" s="22"/>
      <c r="IKS54" s="22"/>
      <c r="IKT54" s="22"/>
      <c r="IKU54" s="22"/>
      <c r="IKV54" s="22"/>
      <c r="IKW54" s="22"/>
      <c r="IKX54" s="22"/>
      <c r="IKY54" s="22"/>
      <c r="IKZ54" s="22"/>
      <c r="ILA54" s="22"/>
      <c r="ILB54" s="22"/>
      <c r="ILC54" s="22"/>
      <c r="ILD54" s="22"/>
      <c r="ILE54" s="22"/>
      <c r="ILF54" s="22"/>
      <c r="ILG54" s="22"/>
      <c r="ILH54" s="22"/>
      <c r="ILI54" s="22"/>
      <c r="ILJ54" s="22"/>
      <c r="ILK54" s="22"/>
      <c r="ILL54" s="22"/>
      <c r="ILM54" s="22"/>
      <c r="ILN54" s="22"/>
      <c r="ILO54" s="22"/>
      <c r="ILP54" s="22"/>
      <c r="ILQ54" s="22"/>
      <c r="ILR54" s="22"/>
      <c r="ILS54" s="22"/>
      <c r="ILT54" s="22"/>
      <c r="ILU54" s="22"/>
      <c r="ILV54" s="22"/>
      <c r="ILW54" s="22"/>
      <c r="ILX54" s="22"/>
      <c r="ILY54" s="22"/>
      <c r="ILZ54" s="22"/>
      <c r="IMA54" s="22"/>
      <c r="IMB54" s="22"/>
      <c r="IMC54" s="22"/>
      <c r="IMD54" s="22"/>
      <c r="IME54" s="22"/>
      <c r="IMF54" s="22"/>
      <c r="IMG54" s="22"/>
      <c r="IMH54" s="22"/>
      <c r="IMI54" s="22"/>
      <c r="IMJ54" s="22"/>
      <c r="IMK54" s="22"/>
      <c r="IML54" s="22"/>
      <c r="IMM54" s="22"/>
      <c r="IMN54" s="22"/>
      <c r="IMO54" s="22"/>
      <c r="IMP54" s="22"/>
      <c r="IMQ54" s="22"/>
      <c r="IMR54" s="22"/>
      <c r="IMS54" s="22"/>
      <c r="IMT54" s="22"/>
      <c r="IMU54" s="22"/>
      <c r="IMV54" s="22"/>
      <c r="IMW54" s="22"/>
      <c r="IMX54" s="22"/>
      <c r="IMY54" s="22"/>
      <c r="IMZ54" s="22"/>
      <c r="INA54" s="22"/>
      <c r="INB54" s="22"/>
      <c r="INC54" s="22"/>
      <c r="IND54" s="22"/>
      <c r="INE54" s="22"/>
      <c r="INF54" s="22"/>
      <c r="ING54" s="22"/>
      <c r="INH54" s="22"/>
      <c r="INI54" s="22"/>
      <c r="INJ54" s="22"/>
      <c r="INK54" s="22"/>
      <c r="INL54" s="22"/>
      <c r="INM54" s="22"/>
      <c r="INN54" s="22"/>
      <c r="INO54" s="22"/>
      <c r="INP54" s="22"/>
      <c r="INQ54" s="22"/>
      <c r="INR54" s="22"/>
      <c r="INS54" s="22"/>
      <c r="INT54" s="22"/>
      <c r="INU54" s="22"/>
      <c r="INV54" s="22"/>
      <c r="INW54" s="22"/>
      <c r="INX54" s="22"/>
      <c r="INY54" s="22"/>
      <c r="INZ54" s="22"/>
      <c r="IOA54" s="22"/>
      <c r="IOB54" s="22"/>
      <c r="IOC54" s="22"/>
      <c r="IOD54" s="22"/>
      <c r="IOE54" s="22"/>
      <c r="IOF54" s="22"/>
      <c r="IOG54" s="22"/>
      <c r="IOH54" s="22"/>
      <c r="IOI54" s="22"/>
      <c r="IOJ54" s="22"/>
      <c r="IOK54" s="22"/>
      <c r="IOL54" s="22"/>
      <c r="IOM54" s="22"/>
      <c r="ION54" s="22"/>
      <c r="IOO54" s="22"/>
      <c r="IOP54" s="22"/>
      <c r="IOQ54" s="22"/>
      <c r="IOR54" s="22"/>
      <c r="IOS54" s="22"/>
      <c r="IOT54" s="22"/>
      <c r="IOU54" s="22"/>
      <c r="IOV54" s="22"/>
      <c r="IOW54" s="22"/>
      <c r="IOX54" s="22"/>
      <c r="IOY54" s="22"/>
      <c r="IOZ54" s="22"/>
      <c r="IPA54" s="22"/>
      <c r="IPB54" s="22"/>
      <c r="IPC54" s="22"/>
      <c r="IPD54" s="22"/>
      <c r="IPE54" s="22"/>
      <c r="IPF54" s="22"/>
      <c r="IPG54" s="22"/>
      <c r="IPH54" s="22"/>
      <c r="IPI54" s="22"/>
      <c r="IPJ54" s="22"/>
      <c r="IPK54" s="22"/>
      <c r="IPL54" s="22"/>
      <c r="IPM54" s="22"/>
      <c r="IPN54" s="22"/>
      <c r="IPO54" s="22"/>
      <c r="IPP54" s="22"/>
      <c r="IPQ54" s="22"/>
      <c r="IPR54" s="22"/>
      <c r="IPS54" s="22"/>
      <c r="IPT54" s="22"/>
      <c r="IPU54" s="22"/>
      <c r="IPV54" s="22"/>
      <c r="IPW54" s="22"/>
      <c r="IPX54" s="22"/>
      <c r="IPY54" s="22"/>
      <c r="IPZ54" s="22"/>
      <c r="IQA54" s="22"/>
      <c r="IQB54" s="22"/>
      <c r="IQC54" s="22"/>
      <c r="IQD54" s="22"/>
      <c r="IQE54" s="22"/>
      <c r="IQF54" s="22"/>
      <c r="IQG54" s="22"/>
      <c r="IQH54" s="22"/>
      <c r="IQI54" s="22"/>
      <c r="IQJ54" s="22"/>
      <c r="IQK54" s="22"/>
      <c r="IQL54" s="22"/>
      <c r="IQM54" s="22"/>
      <c r="IQN54" s="22"/>
      <c r="IQO54" s="22"/>
      <c r="IQP54" s="22"/>
      <c r="IQQ54" s="22"/>
      <c r="IQR54" s="22"/>
      <c r="IQS54" s="22"/>
      <c r="IQT54" s="22"/>
      <c r="IQU54" s="22"/>
      <c r="IQV54" s="22"/>
      <c r="IQW54" s="22"/>
      <c r="IQX54" s="22"/>
      <c r="IQY54" s="22"/>
      <c r="IQZ54" s="22"/>
      <c r="IRA54" s="22"/>
      <c r="IRB54" s="22"/>
      <c r="IRC54" s="22"/>
      <c r="IRD54" s="22"/>
      <c r="IRE54" s="22"/>
      <c r="IRF54" s="22"/>
      <c r="IRG54" s="22"/>
      <c r="IRH54" s="22"/>
      <c r="IRI54" s="22"/>
      <c r="IRJ54" s="22"/>
      <c r="IRK54" s="22"/>
      <c r="IRL54" s="22"/>
      <c r="IRM54" s="22"/>
      <c r="IRN54" s="22"/>
      <c r="IRO54" s="22"/>
      <c r="IRP54" s="22"/>
      <c r="IRQ54" s="22"/>
      <c r="IRR54" s="22"/>
      <c r="IRS54" s="22"/>
      <c r="IRT54" s="22"/>
      <c r="IRU54" s="22"/>
      <c r="IRV54" s="22"/>
      <c r="IRW54" s="22"/>
      <c r="IRX54" s="22"/>
      <c r="IRY54" s="22"/>
      <c r="IRZ54" s="22"/>
      <c r="ISA54" s="22"/>
      <c r="ISB54" s="22"/>
      <c r="ISC54" s="22"/>
      <c r="ISD54" s="22"/>
      <c r="ISE54" s="22"/>
      <c r="ISF54" s="22"/>
      <c r="ISG54" s="22"/>
      <c r="ISH54" s="22"/>
      <c r="ISI54" s="22"/>
      <c r="ISJ54" s="22"/>
      <c r="ISK54" s="22"/>
      <c r="ISL54" s="22"/>
      <c r="ISM54" s="22"/>
      <c r="ISN54" s="22"/>
      <c r="ISO54" s="22"/>
      <c r="ISP54" s="22"/>
      <c r="ISQ54" s="22"/>
      <c r="ISR54" s="22"/>
      <c r="ISS54" s="22"/>
      <c r="IST54" s="22"/>
      <c r="ISU54" s="22"/>
      <c r="ISV54" s="22"/>
      <c r="ISW54" s="22"/>
      <c r="ISX54" s="22"/>
      <c r="ISY54" s="22"/>
      <c r="ISZ54" s="22"/>
      <c r="ITA54" s="22"/>
      <c r="ITB54" s="22"/>
      <c r="ITC54" s="22"/>
      <c r="ITD54" s="22"/>
      <c r="ITE54" s="22"/>
      <c r="ITF54" s="22"/>
      <c r="ITG54" s="22"/>
      <c r="ITH54" s="22"/>
      <c r="ITI54" s="22"/>
      <c r="ITJ54" s="22"/>
      <c r="ITK54" s="22"/>
      <c r="ITL54" s="22"/>
      <c r="ITM54" s="22"/>
      <c r="ITN54" s="22"/>
      <c r="ITO54" s="22"/>
      <c r="ITP54" s="22"/>
      <c r="ITQ54" s="22"/>
      <c r="ITR54" s="22"/>
      <c r="ITS54" s="22"/>
      <c r="ITT54" s="22"/>
      <c r="ITU54" s="22"/>
      <c r="ITV54" s="22"/>
      <c r="ITW54" s="22"/>
      <c r="ITX54" s="22"/>
      <c r="ITY54" s="22"/>
      <c r="ITZ54" s="22"/>
      <c r="IUA54" s="22"/>
      <c r="IUB54" s="22"/>
      <c r="IUC54" s="22"/>
      <c r="IUD54" s="22"/>
      <c r="IUE54" s="22"/>
      <c r="IUF54" s="22"/>
      <c r="IUG54" s="22"/>
      <c r="IUH54" s="22"/>
      <c r="IUI54" s="22"/>
      <c r="IUJ54" s="22"/>
      <c r="IUK54" s="22"/>
      <c r="IUL54" s="22"/>
      <c r="IUM54" s="22"/>
      <c r="IUN54" s="22"/>
      <c r="IUO54" s="22"/>
      <c r="IUP54" s="22"/>
      <c r="IUQ54" s="22"/>
      <c r="IUR54" s="22"/>
      <c r="IUS54" s="22"/>
      <c r="IUT54" s="22"/>
      <c r="IUU54" s="22"/>
      <c r="IUV54" s="22"/>
      <c r="IUW54" s="22"/>
      <c r="IUX54" s="22"/>
      <c r="IUY54" s="22"/>
      <c r="IUZ54" s="22"/>
      <c r="IVA54" s="22"/>
      <c r="IVB54" s="22"/>
      <c r="IVC54" s="22"/>
      <c r="IVD54" s="22"/>
      <c r="IVE54" s="22"/>
      <c r="IVF54" s="22"/>
      <c r="IVG54" s="22"/>
      <c r="IVH54" s="22"/>
      <c r="IVI54" s="22"/>
      <c r="IVJ54" s="22"/>
      <c r="IVK54" s="22"/>
      <c r="IVL54" s="22"/>
      <c r="IVM54" s="22"/>
      <c r="IVN54" s="22"/>
      <c r="IVO54" s="22"/>
      <c r="IVP54" s="22"/>
      <c r="IVQ54" s="22"/>
      <c r="IVR54" s="22"/>
      <c r="IVS54" s="22"/>
      <c r="IVT54" s="22"/>
      <c r="IVU54" s="22"/>
      <c r="IVV54" s="22"/>
      <c r="IVW54" s="22"/>
      <c r="IVX54" s="22"/>
      <c r="IVY54" s="22"/>
      <c r="IVZ54" s="22"/>
      <c r="IWA54" s="22"/>
      <c r="IWB54" s="22"/>
      <c r="IWC54" s="22"/>
      <c r="IWD54" s="22"/>
      <c r="IWE54" s="22"/>
      <c r="IWF54" s="22"/>
      <c r="IWG54" s="22"/>
      <c r="IWH54" s="22"/>
      <c r="IWI54" s="22"/>
      <c r="IWJ54" s="22"/>
      <c r="IWK54" s="22"/>
      <c r="IWL54" s="22"/>
      <c r="IWM54" s="22"/>
      <c r="IWN54" s="22"/>
      <c r="IWO54" s="22"/>
      <c r="IWP54" s="22"/>
      <c r="IWQ54" s="22"/>
      <c r="IWR54" s="22"/>
      <c r="IWS54" s="22"/>
      <c r="IWT54" s="22"/>
      <c r="IWU54" s="22"/>
      <c r="IWV54" s="22"/>
      <c r="IWW54" s="22"/>
      <c r="IWX54" s="22"/>
      <c r="IWY54" s="22"/>
      <c r="IWZ54" s="22"/>
      <c r="IXA54" s="22"/>
      <c r="IXB54" s="22"/>
      <c r="IXC54" s="22"/>
      <c r="IXD54" s="22"/>
      <c r="IXE54" s="22"/>
      <c r="IXF54" s="22"/>
      <c r="IXG54" s="22"/>
      <c r="IXH54" s="22"/>
      <c r="IXI54" s="22"/>
      <c r="IXJ54" s="22"/>
      <c r="IXK54" s="22"/>
      <c r="IXL54" s="22"/>
      <c r="IXM54" s="22"/>
      <c r="IXN54" s="22"/>
      <c r="IXO54" s="22"/>
      <c r="IXP54" s="22"/>
      <c r="IXQ54" s="22"/>
      <c r="IXR54" s="22"/>
      <c r="IXS54" s="22"/>
      <c r="IXT54" s="22"/>
      <c r="IXU54" s="22"/>
      <c r="IXV54" s="22"/>
      <c r="IXW54" s="22"/>
      <c r="IXX54" s="22"/>
      <c r="IXY54" s="22"/>
      <c r="IXZ54" s="22"/>
      <c r="IYA54" s="22"/>
      <c r="IYB54" s="22"/>
      <c r="IYC54" s="22"/>
      <c r="IYD54" s="22"/>
      <c r="IYE54" s="22"/>
      <c r="IYF54" s="22"/>
      <c r="IYG54" s="22"/>
      <c r="IYH54" s="22"/>
      <c r="IYI54" s="22"/>
      <c r="IYJ54" s="22"/>
      <c r="IYK54" s="22"/>
      <c r="IYL54" s="22"/>
      <c r="IYM54" s="22"/>
      <c r="IYN54" s="22"/>
      <c r="IYO54" s="22"/>
      <c r="IYP54" s="22"/>
      <c r="IYQ54" s="22"/>
      <c r="IYR54" s="22"/>
      <c r="IYS54" s="22"/>
      <c r="IYT54" s="22"/>
      <c r="IYU54" s="22"/>
      <c r="IYV54" s="22"/>
      <c r="IYW54" s="22"/>
      <c r="IYX54" s="22"/>
      <c r="IYY54" s="22"/>
      <c r="IYZ54" s="22"/>
      <c r="IZA54" s="22"/>
      <c r="IZB54" s="22"/>
      <c r="IZC54" s="22"/>
      <c r="IZD54" s="22"/>
      <c r="IZE54" s="22"/>
      <c r="IZF54" s="22"/>
      <c r="IZG54" s="22"/>
      <c r="IZH54" s="22"/>
      <c r="IZI54" s="22"/>
      <c r="IZJ54" s="22"/>
      <c r="IZK54" s="22"/>
      <c r="IZL54" s="22"/>
      <c r="IZM54" s="22"/>
      <c r="IZN54" s="22"/>
      <c r="IZO54" s="22"/>
      <c r="IZP54" s="22"/>
      <c r="IZQ54" s="22"/>
      <c r="IZR54" s="22"/>
      <c r="IZS54" s="22"/>
      <c r="IZT54" s="22"/>
      <c r="IZU54" s="22"/>
      <c r="IZV54" s="22"/>
      <c r="IZW54" s="22"/>
      <c r="IZX54" s="22"/>
      <c r="IZY54" s="22"/>
      <c r="IZZ54" s="22"/>
      <c r="JAA54" s="22"/>
      <c r="JAB54" s="22"/>
      <c r="JAC54" s="22"/>
      <c r="JAD54" s="22"/>
      <c r="JAE54" s="22"/>
      <c r="JAF54" s="22"/>
      <c r="JAG54" s="22"/>
      <c r="JAH54" s="22"/>
      <c r="JAI54" s="22"/>
      <c r="JAJ54" s="22"/>
      <c r="JAK54" s="22"/>
      <c r="JAL54" s="22"/>
      <c r="JAM54" s="22"/>
      <c r="JAN54" s="22"/>
      <c r="JAO54" s="22"/>
      <c r="JAP54" s="22"/>
      <c r="JAQ54" s="22"/>
      <c r="JAR54" s="22"/>
      <c r="JAS54" s="22"/>
      <c r="JAT54" s="22"/>
      <c r="JAU54" s="22"/>
      <c r="JAV54" s="22"/>
      <c r="JAW54" s="22"/>
      <c r="JAX54" s="22"/>
      <c r="JAY54" s="22"/>
      <c r="JAZ54" s="22"/>
      <c r="JBA54" s="22"/>
      <c r="JBB54" s="22"/>
      <c r="JBC54" s="22"/>
      <c r="JBD54" s="22"/>
      <c r="JBE54" s="22"/>
      <c r="JBF54" s="22"/>
      <c r="JBG54" s="22"/>
      <c r="JBH54" s="22"/>
      <c r="JBI54" s="22"/>
      <c r="JBJ54" s="22"/>
      <c r="JBK54" s="22"/>
      <c r="JBL54" s="22"/>
      <c r="JBM54" s="22"/>
      <c r="JBN54" s="22"/>
      <c r="JBO54" s="22"/>
      <c r="JBP54" s="22"/>
      <c r="JBQ54" s="22"/>
      <c r="JBR54" s="22"/>
      <c r="JBS54" s="22"/>
      <c r="JBT54" s="22"/>
      <c r="JBU54" s="22"/>
      <c r="JBV54" s="22"/>
      <c r="JBW54" s="22"/>
      <c r="JBX54" s="22"/>
      <c r="JBY54" s="22"/>
      <c r="JBZ54" s="22"/>
      <c r="JCA54" s="22"/>
      <c r="JCB54" s="22"/>
      <c r="JCC54" s="22"/>
      <c r="JCD54" s="22"/>
      <c r="JCE54" s="22"/>
      <c r="JCF54" s="22"/>
      <c r="JCG54" s="22"/>
      <c r="JCH54" s="22"/>
      <c r="JCI54" s="22"/>
      <c r="JCJ54" s="22"/>
      <c r="JCK54" s="22"/>
      <c r="JCL54" s="22"/>
      <c r="JCM54" s="22"/>
      <c r="JCN54" s="22"/>
      <c r="JCO54" s="22"/>
      <c r="JCP54" s="22"/>
      <c r="JCQ54" s="22"/>
      <c r="JCR54" s="22"/>
      <c r="JCS54" s="22"/>
      <c r="JCT54" s="22"/>
      <c r="JCU54" s="22"/>
      <c r="JCV54" s="22"/>
      <c r="JCW54" s="22"/>
      <c r="JCX54" s="22"/>
      <c r="JCY54" s="22"/>
      <c r="JCZ54" s="22"/>
      <c r="JDA54" s="22"/>
      <c r="JDB54" s="22"/>
      <c r="JDC54" s="22"/>
      <c r="JDD54" s="22"/>
      <c r="JDE54" s="22"/>
      <c r="JDF54" s="22"/>
      <c r="JDG54" s="22"/>
      <c r="JDH54" s="22"/>
      <c r="JDI54" s="22"/>
      <c r="JDJ54" s="22"/>
      <c r="JDK54" s="22"/>
      <c r="JDL54" s="22"/>
      <c r="JDM54" s="22"/>
      <c r="JDN54" s="22"/>
      <c r="JDO54" s="22"/>
      <c r="JDP54" s="22"/>
      <c r="JDQ54" s="22"/>
      <c r="JDR54" s="22"/>
      <c r="JDS54" s="22"/>
      <c r="JDT54" s="22"/>
      <c r="JDU54" s="22"/>
      <c r="JDV54" s="22"/>
      <c r="JDW54" s="22"/>
      <c r="JDX54" s="22"/>
      <c r="JDY54" s="22"/>
      <c r="JDZ54" s="22"/>
      <c r="JEA54" s="22"/>
      <c r="JEB54" s="22"/>
      <c r="JEC54" s="22"/>
      <c r="JED54" s="22"/>
      <c r="JEE54" s="22"/>
      <c r="JEF54" s="22"/>
      <c r="JEG54" s="22"/>
      <c r="JEH54" s="22"/>
      <c r="JEI54" s="22"/>
      <c r="JEJ54" s="22"/>
      <c r="JEK54" s="22"/>
      <c r="JEL54" s="22"/>
      <c r="JEM54" s="22"/>
      <c r="JEN54" s="22"/>
      <c r="JEO54" s="22"/>
      <c r="JEP54" s="22"/>
      <c r="JEQ54" s="22"/>
      <c r="JER54" s="22"/>
      <c r="JES54" s="22"/>
      <c r="JET54" s="22"/>
      <c r="JEU54" s="22"/>
      <c r="JEV54" s="22"/>
      <c r="JEW54" s="22"/>
      <c r="JEX54" s="22"/>
      <c r="JEY54" s="22"/>
      <c r="JEZ54" s="22"/>
      <c r="JFA54" s="22"/>
      <c r="JFB54" s="22"/>
      <c r="JFC54" s="22"/>
      <c r="JFD54" s="22"/>
      <c r="JFE54" s="22"/>
      <c r="JFF54" s="22"/>
      <c r="JFG54" s="22"/>
      <c r="JFH54" s="22"/>
      <c r="JFI54" s="22"/>
      <c r="JFJ54" s="22"/>
      <c r="JFK54" s="22"/>
      <c r="JFL54" s="22"/>
      <c r="JFM54" s="22"/>
      <c r="JFN54" s="22"/>
      <c r="JFO54" s="22"/>
      <c r="JFP54" s="22"/>
      <c r="JFQ54" s="22"/>
      <c r="JFR54" s="22"/>
      <c r="JFS54" s="22"/>
      <c r="JFT54" s="22"/>
      <c r="JFU54" s="22"/>
      <c r="JFV54" s="22"/>
      <c r="JFW54" s="22"/>
      <c r="JFX54" s="22"/>
      <c r="JFY54" s="22"/>
      <c r="JFZ54" s="22"/>
      <c r="JGA54" s="22"/>
      <c r="JGB54" s="22"/>
      <c r="JGC54" s="22"/>
      <c r="JGD54" s="22"/>
      <c r="JGE54" s="22"/>
      <c r="JGF54" s="22"/>
      <c r="JGG54" s="22"/>
      <c r="JGH54" s="22"/>
      <c r="JGI54" s="22"/>
      <c r="JGJ54" s="22"/>
      <c r="JGK54" s="22"/>
      <c r="JGL54" s="22"/>
      <c r="JGM54" s="22"/>
      <c r="JGN54" s="22"/>
      <c r="JGO54" s="22"/>
      <c r="JGP54" s="22"/>
      <c r="JGQ54" s="22"/>
      <c r="JGR54" s="22"/>
      <c r="JGS54" s="22"/>
      <c r="JGT54" s="22"/>
      <c r="JGU54" s="22"/>
      <c r="JGV54" s="22"/>
      <c r="JGW54" s="22"/>
      <c r="JGX54" s="22"/>
      <c r="JGY54" s="22"/>
      <c r="JGZ54" s="22"/>
      <c r="JHA54" s="22"/>
      <c r="JHB54" s="22"/>
      <c r="JHC54" s="22"/>
      <c r="JHD54" s="22"/>
      <c r="JHE54" s="22"/>
      <c r="JHF54" s="22"/>
      <c r="JHG54" s="22"/>
      <c r="JHH54" s="22"/>
      <c r="JHI54" s="22"/>
      <c r="JHJ54" s="22"/>
      <c r="JHK54" s="22"/>
      <c r="JHL54" s="22"/>
      <c r="JHM54" s="22"/>
      <c r="JHN54" s="22"/>
      <c r="JHO54" s="22"/>
      <c r="JHP54" s="22"/>
      <c r="JHQ54" s="22"/>
      <c r="JHR54" s="22"/>
      <c r="JHS54" s="22"/>
      <c r="JHT54" s="22"/>
      <c r="JHU54" s="22"/>
      <c r="JHV54" s="22"/>
      <c r="JHW54" s="22"/>
      <c r="JHX54" s="22"/>
      <c r="JHY54" s="22"/>
      <c r="JHZ54" s="22"/>
      <c r="JIA54" s="22"/>
      <c r="JIB54" s="22"/>
      <c r="JIC54" s="22"/>
      <c r="JID54" s="22"/>
      <c r="JIE54" s="22"/>
      <c r="JIF54" s="22"/>
      <c r="JIG54" s="22"/>
      <c r="JIH54" s="22"/>
      <c r="JII54" s="22"/>
      <c r="JIJ54" s="22"/>
      <c r="JIK54" s="22"/>
      <c r="JIL54" s="22"/>
      <c r="JIM54" s="22"/>
      <c r="JIN54" s="22"/>
      <c r="JIO54" s="22"/>
      <c r="JIP54" s="22"/>
      <c r="JIQ54" s="22"/>
      <c r="JIR54" s="22"/>
      <c r="JIS54" s="22"/>
      <c r="JIT54" s="22"/>
      <c r="JIU54" s="22"/>
      <c r="JIV54" s="22"/>
      <c r="JIW54" s="22"/>
      <c r="JIX54" s="22"/>
      <c r="JIY54" s="22"/>
      <c r="JIZ54" s="22"/>
      <c r="JJA54" s="22"/>
      <c r="JJB54" s="22"/>
      <c r="JJC54" s="22"/>
      <c r="JJD54" s="22"/>
      <c r="JJE54" s="22"/>
      <c r="JJF54" s="22"/>
      <c r="JJG54" s="22"/>
      <c r="JJH54" s="22"/>
      <c r="JJI54" s="22"/>
      <c r="JJJ54" s="22"/>
      <c r="JJK54" s="22"/>
      <c r="JJL54" s="22"/>
      <c r="JJM54" s="22"/>
      <c r="JJN54" s="22"/>
      <c r="JJO54" s="22"/>
      <c r="JJP54" s="22"/>
      <c r="JJQ54" s="22"/>
      <c r="JJR54" s="22"/>
      <c r="JJS54" s="22"/>
      <c r="JJT54" s="22"/>
      <c r="JJU54" s="22"/>
      <c r="JJV54" s="22"/>
      <c r="JJW54" s="22"/>
      <c r="JJX54" s="22"/>
      <c r="JJY54" s="22"/>
      <c r="JJZ54" s="22"/>
      <c r="JKA54" s="22"/>
      <c r="JKB54" s="22"/>
      <c r="JKC54" s="22"/>
      <c r="JKD54" s="22"/>
      <c r="JKE54" s="22"/>
      <c r="JKF54" s="22"/>
      <c r="JKG54" s="22"/>
      <c r="JKH54" s="22"/>
      <c r="JKI54" s="22"/>
      <c r="JKJ54" s="22"/>
      <c r="JKK54" s="22"/>
      <c r="JKL54" s="22"/>
      <c r="JKM54" s="22"/>
      <c r="JKN54" s="22"/>
      <c r="JKO54" s="22"/>
      <c r="JKP54" s="22"/>
      <c r="JKQ54" s="22"/>
      <c r="JKR54" s="22"/>
      <c r="JKS54" s="22"/>
      <c r="JKT54" s="22"/>
      <c r="JKU54" s="22"/>
      <c r="JKV54" s="22"/>
      <c r="JKW54" s="22"/>
      <c r="JKX54" s="22"/>
      <c r="JKY54" s="22"/>
      <c r="JKZ54" s="22"/>
      <c r="JLA54" s="22"/>
      <c r="JLB54" s="22"/>
      <c r="JLC54" s="22"/>
      <c r="JLD54" s="22"/>
      <c r="JLE54" s="22"/>
      <c r="JLF54" s="22"/>
      <c r="JLG54" s="22"/>
      <c r="JLH54" s="22"/>
      <c r="JLI54" s="22"/>
      <c r="JLJ54" s="22"/>
      <c r="JLK54" s="22"/>
      <c r="JLL54" s="22"/>
      <c r="JLM54" s="22"/>
      <c r="JLN54" s="22"/>
      <c r="JLO54" s="22"/>
      <c r="JLP54" s="22"/>
      <c r="JLQ54" s="22"/>
      <c r="JLR54" s="22"/>
      <c r="JLS54" s="22"/>
      <c r="JLT54" s="22"/>
      <c r="JLU54" s="22"/>
      <c r="JLV54" s="22"/>
      <c r="JLW54" s="22"/>
      <c r="JLX54" s="22"/>
      <c r="JLY54" s="22"/>
      <c r="JLZ54" s="22"/>
      <c r="JMA54" s="22"/>
      <c r="JMB54" s="22"/>
      <c r="JMC54" s="22"/>
      <c r="JMD54" s="22"/>
      <c r="JME54" s="22"/>
      <c r="JMF54" s="22"/>
      <c r="JMG54" s="22"/>
      <c r="JMH54" s="22"/>
      <c r="JMI54" s="22"/>
      <c r="JMJ54" s="22"/>
      <c r="JMK54" s="22"/>
      <c r="JML54" s="22"/>
      <c r="JMM54" s="22"/>
      <c r="JMN54" s="22"/>
      <c r="JMO54" s="22"/>
      <c r="JMP54" s="22"/>
      <c r="JMQ54" s="22"/>
      <c r="JMR54" s="22"/>
      <c r="JMS54" s="22"/>
      <c r="JMT54" s="22"/>
      <c r="JMU54" s="22"/>
      <c r="JMV54" s="22"/>
      <c r="JMW54" s="22"/>
      <c r="JMX54" s="22"/>
      <c r="JMY54" s="22"/>
      <c r="JMZ54" s="22"/>
      <c r="JNA54" s="22"/>
      <c r="JNB54" s="22"/>
      <c r="JNC54" s="22"/>
      <c r="JND54" s="22"/>
      <c r="JNE54" s="22"/>
      <c r="JNF54" s="22"/>
      <c r="JNG54" s="22"/>
      <c r="JNH54" s="22"/>
      <c r="JNI54" s="22"/>
      <c r="JNJ54" s="22"/>
      <c r="JNK54" s="22"/>
      <c r="JNL54" s="22"/>
      <c r="JNM54" s="22"/>
      <c r="JNN54" s="22"/>
      <c r="JNO54" s="22"/>
      <c r="JNP54" s="22"/>
      <c r="JNQ54" s="22"/>
      <c r="JNR54" s="22"/>
      <c r="JNS54" s="22"/>
      <c r="JNT54" s="22"/>
      <c r="JNU54" s="22"/>
      <c r="JNV54" s="22"/>
      <c r="JNW54" s="22"/>
      <c r="JNX54" s="22"/>
      <c r="JNY54" s="22"/>
      <c r="JNZ54" s="22"/>
      <c r="JOA54" s="22"/>
      <c r="JOB54" s="22"/>
      <c r="JOC54" s="22"/>
      <c r="JOD54" s="22"/>
      <c r="JOE54" s="22"/>
      <c r="JOF54" s="22"/>
      <c r="JOG54" s="22"/>
      <c r="JOH54" s="22"/>
      <c r="JOI54" s="22"/>
      <c r="JOJ54" s="22"/>
      <c r="JOK54" s="22"/>
      <c r="JOL54" s="22"/>
      <c r="JOM54" s="22"/>
      <c r="JON54" s="22"/>
      <c r="JOO54" s="22"/>
      <c r="JOP54" s="22"/>
      <c r="JOQ54" s="22"/>
      <c r="JOR54" s="22"/>
      <c r="JOS54" s="22"/>
      <c r="JOT54" s="22"/>
      <c r="JOU54" s="22"/>
      <c r="JOV54" s="22"/>
      <c r="JOW54" s="22"/>
      <c r="JOX54" s="22"/>
      <c r="JOY54" s="22"/>
      <c r="JOZ54" s="22"/>
      <c r="JPA54" s="22"/>
      <c r="JPB54" s="22"/>
      <c r="JPC54" s="22"/>
      <c r="JPD54" s="22"/>
      <c r="JPE54" s="22"/>
      <c r="JPF54" s="22"/>
      <c r="JPG54" s="22"/>
      <c r="JPH54" s="22"/>
      <c r="JPI54" s="22"/>
      <c r="JPJ54" s="22"/>
      <c r="JPK54" s="22"/>
      <c r="JPL54" s="22"/>
      <c r="JPM54" s="22"/>
      <c r="JPN54" s="22"/>
      <c r="JPO54" s="22"/>
      <c r="JPP54" s="22"/>
      <c r="JPQ54" s="22"/>
      <c r="JPR54" s="22"/>
      <c r="JPS54" s="22"/>
      <c r="JPT54" s="22"/>
      <c r="JPU54" s="22"/>
      <c r="JPV54" s="22"/>
      <c r="JPW54" s="22"/>
      <c r="JPX54" s="22"/>
      <c r="JPY54" s="22"/>
      <c r="JPZ54" s="22"/>
      <c r="JQA54" s="22"/>
      <c r="JQB54" s="22"/>
      <c r="JQC54" s="22"/>
      <c r="JQD54" s="22"/>
      <c r="JQE54" s="22"/>
      <c r="JQF54" s="22"/>
      <c r="JQG54" s="22"/>
      <c r="JQH54" s="22"/>
      <c r="JQI54" s="22"/>
      <c r="JQJ54" s="22"/>
      <c r="JQK54" s="22"/>
      <c r="JQL54" s="22"/>
      <c r="JQM54" s="22"/>
      <c r="JQN54" s="22"/>
      <c r="JQO54" s="22"/>
      <c r="JQP54" s="22"/>
      <c r="JQQ54" s="22"/>
      <c r="JQR54" s="22"/>
      <c r="JQS54" s="22"/>
      <c r="JQT54" s="22"/>
      <c r="JQU54" s="22"/>
      <c r="JQV54" s="22"/>
      <c r="JQW54" s="22"/>
      <c r="JQX54" s="22"/>
      <c r="JQY54" s="22"/>
      <c r="JQZ54" s="22"/>
      <c r="JRA54" s="22"/>
      <c r="JRB54" s="22"/>
      <c r="JRC54" s="22"/>
      <c r="JRD54" s="22"/>
      <c r="JRE54" s="22"/>
      <c r="JRF54" s="22"/>
      <c r="JRG54" s="22"/>
      <c r="JRH54" s="22"/>
      <c r="JRI54" s="22"/>
      <c r="JRJ54" s="22"/>
      <c r="JRK54" s="22"/>
      <c r="JRL54" s="22"/>
      <c r="JRM54" s="22"/>
      <c r="JRN54" s="22"/>
      <c r="JRO54" s="22"/>
      <c r="JRP54" s="22"/>
      <c r="JRQ54" s="22"/>
      <c r="JRR54" s="22"/>
      <c r="JRS54" s="22"/>
      <c r="JRT54" s="22"/>
      <c r="JRU54" s="22"/>
      <c r="JRV54" s="22"/>
      <c r="JRW54" s="22"/>
      <c r="JRX54" s="22"/>
      <c r="JRY54" s="22"/>
      <c r="JRZ54" s="22"/>
      <c r="JSA54" s="22"/>
      <c r="JSB54" s="22"/>
      <c r="JSC54" s="22"/>
      <c r="JSD54" s="22"/>
      <c r="JSE54" s="22"/>
      <c r="JSF54" s="22"/>
      <c r="JSG54" s="22"/>
      <c r="JSH54" s="22"/>
      <c r="JSI54" s="22"/>
      <c r="JSJ54" s="22"/>
      <c r="JSK54" s="22"/>
      <c r="JSL54" s="22"/>
      <c r="JSM54" s="22"/>
      <c r="JSN54" s="22"/>
      <c r="JSO54" s="22"/>
      <c r="JSP54" s="22"/>
      <c r="JSQ54" s="22"/>
      <c r="JSR54" s="22"/>
      <c r="JSS54" s="22"/>
      <c r="JST54" s="22"/>
      <c r="JSU54" s="22"/>
      <c r="JSV54" s="22"/>
      <c r="JSW54" s="22"/>
      <c r="JSX54" s="22"/>
      <c r="JSY54" s="22"/>
      <c r="JSZ54" s="22"/>
      <c r="JTA54" s="22"/>
      <c r="JTB54" s="22"/>
      <c r="JTC54" s="22"/>
      <c r="JTD54" s="22"/>
      <c r="JTE54" s="22"/>
      <c r="JTF54" s="22"/>
      <c r="JTG54" s="22"/>
      <c r="JTH54" s="22"/>
      <c r="JTI54" s="22"/>
      <c r="JTJ54" s="22"/>
      <c r="JTK54" s="22"/>
      <c r="JTL54" s="22"/>
      <c r="JTM54" s="22"/>
      <c r="JTN54" s="22"/>
      <c r="JTO54" s="22"/>
      <c r="JTP54" s="22"/>
      <c r="JTQ54" s="22"/>
      <c r="JTR54" s="22"/>
      <c r="JTS54" s="22"/>
      <c r="JTT54" s="22"/>
      <c r="JTU54" s="22"/>
      <c r="JTV54" s="22"/>
      <c r="JTW54" s="22"/>
      <c r="JTX54" s="22"/>
      <c r="JTY54" s="22"/>
      <c r="JTZ54" s="22"/>
      <c r="JUA54" s="22"/>
      <c r="JUB54" s="22"/>
      <c r="JUC54" s="22"/>
      <c r="JUD54" s="22"/>
      <c r="JUE54" s="22"/>
      <c r="JUF54" s="22"/>
      <c r="JUG54" s="22"/>
      <c r="JUH54" s="22"/>
      <c r="JUI54" s="22"/>
      <c r="JUJ54" s="22"/>
      <c r="JUK54" s="22"/>
      <c r="JUL54" s="22"/>
      <c r="JUM54" s="22"/>
      <c r="JUN54" s="22"/>
      <c r="JUO54" s="22"/>
      <c r="JUP54" s="22"/>
      <c r="JUQ54" s="22"/>
      <c r="JUR54" s="22"/>
      <c r="JUS54" s="22"/>
      <c r="JUT54" s="22"/>
      <c r="JUU54" s="22"/>
      <c r="JUV54" s="22"/>
      <c r="JUW54" s="22"/>
      <c r="JUX54" s="22"/>
      <c r="JUY54" s="22"/>
      <c r="JUZ54" s="22"/>
      <c r="JVA54" s="22"/>
      <c r="JVB54" s="22"/>
      <c r="JVC54" s="22"/>
      <c r="JVD54" s="22"/>
      <c r="JVE54" s="22"/>
      <c r="JVF54" s="22"/>
      <c r="JVG54" s="22"/>
      <c r="JVH54" s="22"/>
      <c r="JVI54" s="22"/>
      <c r="JVJ54" s="22"/>
      <c r="JVK54" s="22"/>
      <c r="JVL54" s="22"/>
      <c r="JVM54" s="22"/>
      <c r="JVN54" s="22"/>
      <c r="JVO54" s="22"/>
      <c r="JVP54" s="22"/>
      <c r="JVQ54" s="22"/>
      <c r="JVR54" s="22"/>
      <c r="JVS54" s="22"/>
      <c r="JVT54" s="22"/>
      <c r="JVU54" s="22"/>
      <c r="JVV54" s="22"/>
      <c r="JVW54" s="22"/>
      <c r="JVX54" s="22"/>
      <c r="JVY54" s="22"/>
      <c r="JVZ54" s="22"/>
      <c r="JWA54" s="22"/>
      <c r="JWB54" s="22"/>
      <c r="JWC54" s="22"/>
      <c r="JWD54" s="22"/>
      <c r="JWE54" s="22"/>
      <c r="JWF54" s="22"/>
      <c r="JWG54" s="22"/>
      <c r="JWH54" s="22"/>
      <c r="JWI54" s="22"/>
      <c r="JWJ54" s="22"/>
      <c r="JWK54" s="22"/>
      <c r="JWL54" s="22"/>
      <c r="JWM54" s="22"/>
      <c r="JWN54" s="22"/>
      <c r="JWO54" s="22"/>
      <c r="JWP54" s="22"/>
      <c r="JWQ54" s="22"/>
      <c r="JWR54" s="22"/>
      <c r="JWS54" s="22"/>
      <c r="JWT54" s="22"/>
      <c r="JWU54" s="22"/>
      <c r="JWV54" s="22"/>
      <c r="JWW54" s="22"/>
      <c r="JWX54" s="22"/>
      <c r="JWY54" s="22"/>
      <c r="JWZ54" s="22"/>
      <c r="JXA54" s="22"/>
      <c r="JXB54" s="22"/>
      <c r="JXC54" s="22"/>
      <c r="JXD54" s="22"/>
      <c r="JXE54" s="22"/>
      <c r="JXF54" s="22"/>
      <c r="JXG54" s="22"/>
      <c r="JXH54" s="22"/>
      <c r="JXI54" s="22"/>
      <c r="JXJ54" s="22"/>
      <c r="JXK54" s="22"/>
      <c r="JXL54" s="22"/>
      <c r="JXM54" s="22"/>
      <c r="JXN54" s="22"/>
      <c r="JXO54" s="22"/>
      <c r="JXP54" s="22"/>
      <c r="JXQ54" s="22"/>
      <c r="JXR54" s="22"/>
      <c r="JXS54" s="22"/>
      <c r="JXT54" s="22"/>
      <c r="JXU54" s="22"/>
      <c r="JXV54" s="22"/>
      <c r="JXW54" s="22"/>
      <c r="JXX54" s="22"/>
      <c r="JXY54" s="22"/>
      <c r="JXZ54" s="22"/>
      <c r="JYA54" s="22"/>
      <c r="JYB54" s="22"/>
      <c r="JYC54" s="22"/>
      <c r="JYD54" s="22"/>
      <c r="JYE54" s="22"/>
      <c r="JYF54" s="22"/>
      <c r="JYG54" s="22"/>
      <c r="JYH54" s="22"/>
      <c r="JYI54" s="22"/>
      <c r="JYJ54" s="22"/>
      <c r="JYK54" s="22"/>
      <c r="JYL54" s="22"/>
      <c r="JYM54" s="22"/>
      <c r="JYN54" s="22"/>
      <c r="JYO54" s="22"/>
      <c r="JYP54" s="22"/>
      <c r="JYQ54" s="22"/>
      <c r="JYR54" s="22"/>
      <c r="JYS54" s="22"/>
      <c r="JYT54" s="22"/>
      <c r="JYU54" s="22"/>
      <c r="JYV54" s="22"/>
      <c r="JYW54" s="22"/>
      <c r="JYX54" s="22"/>
      <c r="JYY54" s="22"/>
      <c r="JYZ54" s="22"/>
      <c r="JZA54" s="22"/>
      <c r="JZB54" s="22"/>
      <c r="JZC54" s="22"/>
      <c r="JZD54" s="22"/>
      <c r="JZE54" s="22"/>
      <c r="JZF54" s="22"/>
      <c r="JZG54" s="22"/>
      <c r="JZH54" s="22"/>
      <c r="JZI54" s="22"/>
      <c r="JZJ54" s="22"/>
      <c r="JZK54" s="22"/>
      <c r="JZL54" s="22"/>
      <c r="JZM54" s="22"/>
      <c r="JZN54" s="22"/>
      <c r="JZO54" s="22"/>
      <c r="JZP54" s="22"/>
      <c r="JZQ54" s="22"/>
      <c r="JZR54" s="22"/>
      <c r="JZS54" s="22"/>
      <c r="JZT54" s="22"/>
      <c r="JZU54" s="22"/>
      <c r="JZV54" s="22"/>
      <c r="JZW54" s="22"/>
      <c r="JZX54" s="22"/>
      <c r="JZY54" s="22"/>
      <c r="JZZ54" s="22"/>
      <c r="KAA54" s="22"/>
      <c r="KAB54" s="22"/>
      <c r="KAC54" s="22"/>
      <c r="KAD54" s="22"/>
      <c r="KAE54" s="22"/>
      <c r="KAF54" s="22"/>
      <c r="KAG54" s="22"/>
      <c r="KAH54" s="22"/>
      <c r="KAI54" s="22"/>
      <c r="KAJ54" s="22"/>
      <c r="KAK54" s="22"/>
      <c r="KAL54" s="22"/>
      <c r="KAM54" s="22"/>
      <c r="KAN54" s="22"/>
      <c r="KAO54" s="22"/>
      <c r="KAP54" s="22"/>
      <c r="KAQ54" s="22"/>
      <c r="KAR54" s="22"/>
      <c r="KAS54" s="22"/>
      <c r="KAT54" s="22"/>
      <c r="KAU54" s="22"/>
      <c r="KAV54" s="22"/>
      <c r="KAW54" s="22"/>
      <c r="KAX54" s="22"/>
      <c r="KAY54" s="22"/>
      <c r="KAZ54" s="22"/>
      <c r="KBA54" s="22"/>
      <c r="KBB54" s="22"/>
      <c r="KBC54" s="22"/>
      <c r="KBD54" s="22"/>
      <c r="KBE54" s="22"/>
      <c r="KBF54" s="22"/>
      <c r="KBG54" s="22"/>
      <c r="KBH54" s="22"/>
      <c r="KBI54" s="22"/>
      <c r="KBJ54" s="22"/>
      <c r="KBK54" s="22"/>
      <c r="KBL54" s="22"/>
      <c r="KBM54" s="22"/>
      <c r="KBN54" s="22"/>
      <c r="KBO54" s="22"/>
      <c r="KBP54" s="22"/>
      <c r="KBQ54" s="22"/>
      <c r="KBR54" s="22"/>
      <c r="KBS54" s="22"/>
      <c r="KBT54" s="22"/>
      <c r="KBU54" s="22"/>
      <c r="KBV54" s="22"/>
      <c r="KBW54" s="22"/>
      <c r="KBX54" s="22"/>
      <c r="KBY54" s="22"/>
      <c r="KBZ54" s="22"/>
      <c r="KCA54" s="22"/>
      <c r="KCB54" s="22"/>
      <c r="KCC54" s="22"/>
      <c r="KCD54" s="22"/>
      <c r="KCE54" s="22"/>
      <c r="KCF54" s="22"/>
      <c r="KCG54" s="22"/>
      <c r="KCH54" s="22"/>
      <c r="KCI54" s="22"/>
      <c r="KCJ54" s="22"/>
      <c r="KCK54" s="22"/>
      <c r="KCL54" s="22"/>
      <c r="KCM54" s="22"/>
      <c r="KCN54" s="22"/>
      <c r="KCO54" s="22"/>
      <c r="KCP54" s="22"/>
      <c r="KCQ54" s="22"/>
      <c r="KCR54" s="22"/>
      <c r="KCS54" s="22"/>
      <c r="KCT54" s="22"/>
      <c r="KCU54" s="22"/>
      <c r="KCV54" s="22"/>
      <c r="KCW54" s="22"/>
      <c r="KCX54" s="22"/>
      <c r="KCY54" s="22"/>
      <c r="KCZ54" s="22"/>
      <c r="KDA54" s="22"/>
      <c r="KDB54" s="22"/>
      <c r="KDC54" s="22"/>
      <c r="KDD54" s="22"/>
      <c r="KDE54" s="22"/>
      <c r="KDF54" s="22"/>
      <c r="KDG54" s="22"/>
      <c r="KDH54" s="22"/>
      <c r="KDI54" s="22"/>
      <c r="KDJ54" s="22"/>
      <c r="KDK54" s="22"/>
      <c r="KDL54" s="22"/>
      <c r="KDM54" s="22"/>
      <c r="KDN54" s="22"/>
      <c r="KDO54" s="22"/>
      <c r="KDP54" s="22"/>
      <c r="KDQ54" s="22"/>
      <c r="KDR54" s="22"/>
      <c r="KDS54" s="22"/>
      <c r="KDT54" s="22"/>
      <c r="KDU54" s="22"/>
      <c r="KDV54" s="22"/>
      <c r="KDW54" s="22"/>
      <c r="KDX54" s="22"/>
      <c r="KDY54" s="22"/>
      <c r="KDZ54" s="22"/>
      <c r="KEA54" s="22"/>
      <c r="KEB54" s="22"/>
      <c r="KEC54" s="22"/>
      <c r="KED54" s="22"/>
      <c r="KEE54" s="22"/>
      <c r="KEF54" s="22"/>
      <c r="KEG54" s="22"/>
      <c r="KEH54" s="22"/>
      <c r="KEI54" s="22"/>
      <c r="KEJ54" s="22"/>
      <c r="KEK54" s="22"/>
      <c r="KEL54" s="22"/>
      <c r="KEM54" s="22"/>
      <c r="KEN54" s="22"/>
      <c r="KEO54" s="22"/>
      <c r="KEP54" s="22"/>
      <c r="KEQ54" s="22"/>
      <c r="KER54" s="22"/>
      <c r="KES54" s="22"/>
      <c r="KET54" s="22"/>
      <c r="KEU54" s="22"/>
      <c r="KEV54" s="22"/>
      <c r="KEW54" s="22"/>
      <c r="KEX54" s="22"/>
      <c r="KEY54" s="22"/>
      <c r="KEZ54" s="22"/>
      <c r="KFA54" s="22"/>
      <c r="KFB54" s="22"/>
      <c r="KFC54" s="22"/>
      <c r="KFD54" s="22"/>
      <c r="KFE54" s="22"/>
      <c r="KFF54" s="22"/>
      <c r="KFG54" s="22"/>
      <c r="KFH54" s="22"/>
      <c r="KFI54" s="22"/>
      <c r="KFJ54" s="22"/>
      <c r="KFK54" s="22"/>
      <c r="KFL54" s="22"/>
      <c r="KFM54" s="22"/>
      <c r="KFN54" s="22"/>
      <c r="KFO54" s="22"/>
      <c r="KFP54" s="22"/>
      <c r="KFQ54" s="22"/>
      <c r="KFR54" s="22"/>
      <c r="KFS54" s="22"/>
      <c r="KFT54" s="22"/>
      <c r="KFU54" s="22"/>
      <c r="KFV54" s="22"/>
      <c r="KFW54" s="22"/>
      <c r="KFX54" s="22"/>
      <c r="KFY54" s="22"/>
      <c r="KFZ54" s="22"/>
      <c r="KGA54" s="22"/>
      <c r="KGB54" s="22"/>
      <c r="KGC54" s="22"/>
      <c r="KGD54" s="22"/>
      <c r="KGE54" s="22"/>
      <c r="KGF54" s="22"/>
      <c r="KGG54" s="22"/>
      <c r="KGH54" s="22"/>
      <c r="KGI54" s="22"/>
      <c r="KGJ54" s="22"/>
      <c r="KGK54" s="22"/>
      <c r="KGL54" s="22"/>
      <c r="KGM54" s="22"/>
      <c r="KGN54" s="22"/>
      <c r="KGO54" s="22"/>
      <c r="KGP54" s="22"/>
      <c r="KGQ54" s="22"/>
      <c r="KGR54" s="22"/>
      <c r="KGS54" s="22"/>
      <c r="KGT54" s="22"/>
      <c r="KGU54" s="22"/>
      <c r="KGV54" s="22"/>
      <c r="KGW54" s="22"/>
      <c r="KGX54" s="22"/>
      <c r="KGY54" s="22"/>
      <c r="KGZ54" s="22"/>
      <c r="KHA54" s="22"/>
      <c r="KHB54" s="22"/>
      <c r="KHC54" s="22"/>
      <c r="KHD54" s="22"/>
      <c r="KHE54" s="22"/>
      <c r="KHF54" s="22"/>
      <c r="KHG54" s="22"/>
      <c r="KHH54" s="22"/>
      <c r="KHI54" s="22"/>
      <c r="KHJ54" s="22"/>
      <c r="KHK54" s="22"/>
      <c r="KHL54" s="22"/>
      <c r="KHM54" s="22"/>
      <c r="KHN54" s="22"/>
      <c r="KHO54" s="22"/>
      <c r="KHP54" s="22"/>
      <c r="KHQ54" s="22"/>
      <c r="KHR54" s="22"/>
      <c r="KHS54" s="22"/>
      <c r="KHT54" s="22"/>
      <c r="KHU54" s="22"/>
      <c r="KHV54" s="22"/>
      <c r="KHW54" s="22"/>
      <c r="KHX54" s="22"/>
      <c r="KHY54" s="22"/>
      <c r="KHZ54" s="22"/>
      <c r="KIA54" s="22"/>
      <c r="KIB54" s="22"/>
      <c r="KIC54" s="22"/>
      <c r="KID54" s="22"/>
      <c r="KIE54" s="22"/>
      <c r="KIF54" s="22"/>
      <c r="KIG54" s="22"/>
      <c r="KIH54" s="22"/>
      <c r="KII54" s="22"/>
      <c r="KIJ54" s="22"/>
      <c r="KIK54" s="22"/>
      <c r="KIL54" s="22"/>
      <c r="KIM54" s="22"/>
      <c r="KIN54" s="22"/>
      <c r="KIO54" s="22"/>
      <c r="KIP54" s="22"/>
      <c r="KIQ54" s="22"/>
      <c r="KIR54" s="22"/>
      <c r="KIS54" s="22"/>
      <c r="KIT54" s="22"/>
      <c r="KIU54" s="22"/>
      <c r="KIV54" s="22"/>
      <c r="KIW54" s="22"/>
      <c r="KIX54" s="22"/>
      <c r="KIY54" s="22"/>
      <c r="KIZ54" s="22"/>
      <c r="KJA54" s="22"/>
      <c r="KJB54" s="22"/>
      <c r="KJC54" s="22"/>
      <c r="KJD54" s="22"/>
      <c r="KJE54" s="22"/>
      <c r="KJF54" s="22"/>
      <c r="KJG54" s="22"/>
      <c r="KJH54" s="22"/>
      <c r="KJI54" s="22"/>
      <c r="KJJ54" s="22"/>
      <c r="KJK54" s="22"/>
      <c r="KJL54" s="22"/>
      <c r="KJM54" s="22"/>
      <c r="KJN54" s="22"/>
      <c r="KJO54" s="22"/>
      <c r="KJP54" s="22"/>
      <c r="KJQ54" s="22"/>
      <c r="KJR54" s="22"/>
      <c r="KJS54" s="22"/>
      <c r="KJT54" s="22"/>
      <c r="KJU54" s="22"/>
      <c r="KJV54" s="22"/>
      <c r="KJW54" s="22"/>
      <c r="KJX54" s="22"/>
      <c r="KJY54" s="22"/>
      <c r="KJZ54" s="22"/>
      <c r="KKA54" s="22"/>
      <c r="KKB54" s="22"/>
      <c r="KKC54" s="22"/>
      <c r="KKD54" s="22"/>
      <c r="KKE54" s="22"/>
      <c r="KKF54" s="22"/>
      <c r="KKG54" s="22"/>
      <c r="KKH54" s="22"/>
      <c r="KKI54" s="22"/>
      <c r="KKJ54" s="22"/>
      <c r="KKK54" s="22"/>
      <c r="KKL54" s="22"/>
      <c r="KKM54" s="22"/>
      <c r="KKN54" s="22"/>
      <c r="KKO54" s="22"/>
      <c r="KKP54" s="22"/>
      <c r="KKQ54" s="22"/>
      <c r="KKR54" s="22"/>
      <c r="KKS54" s="22"/>
      <c r="KKT54" s="22"/>
      <c r="KKU54" s="22"/>
      <c r="KKV54" s="22"/>
      <c r="KKW54" s="22"/>
      <c r="KKX54" s="22"/>
      <c r="KKY54" s="22"/>
      <c r="KKZ54" s="22"/>
      <c r="KLA54" s="22"/>
      <c r="KLB54" s="22"/>
      <c r="KLC54" s="22"/>
      <c r="KLD54" s="22"/>
      <c r="KLE54" s="22"/>
      <c r="KLF54" s="22"/>
      <c r="KLG54" s="22"/>
      <c r="KLH54" s="22"/>
      <c r="KLI54" s="22"/>
      <c r="KLJ54" s="22"/>
      <c r="KLK54" s="22"/>
      <c r="KLL54" s="22"/>
      <c r="KLM54" s="22"/>
      <c r="KLN54" s="22"/>
      <c r="KLO54" s="22"/>
      <c r="KLP54" s="22"/>
      <c r="KLQ54" s="22"/>
      <c r="KLR54" s="22"/>
      <c r="KLS54" s="22"/>
      <c r="KLT54" s="22"/>
      <c r="KLU54" s="22"/>
      <c r="KLV54" s="22"/>
      <c r="KLW54" s="22"/>
      <c r="KLX54" s="22"/>
      <c r="KLY54" s="22"/>
      <c r="KLZ54" s="22"/>
      <c r="KMA54" s="22"/>
      <c r="KMB54" s="22"/>
      <c r="KMC54" s="22"/>
      <c r="KMD54" s="22"/>
      <c r="KME54" s="22"/>
      <c r="KMF54" s="22"/>
      <c r="KMG54" s="22"/>
      <c r="KMH54" s="22"/>
      <c r="KMI54" s="22"/>
      <c r="KMJ54" s="22"/>
      <c r="KMK54" s="22"/>
      <c r="KML54" s="22"/>
      <c r="KMM54" s="22"/>
      <c r="KMN54" s="22"/>
      <c r="KMO54" s="22"/>
      <c r="KMP54" s="22"/>
      <c r="KMQ54" s="22"/>
      <c r="KMR54" s="22"/>
      <c r="KMS54" s="22"/>
      <c r="KMT54" s="22"/>
      <c r="KMU54" s="22"/>
      <c r="KMV54" s="22"/>
      <c r="KMW54" s="22"/>
      <c r="KMX54" s="22"/>
      <c r="KMY54" s="22"/>
      <c r="KMZ54" s="22"/>
      <c r="KNA54" s="22"/>
      <c r="KNB54" s="22"/>
      <c r="KNC54" s="22"/>
      <c r="KND54" s="22"/>
      <c r="KNE54" s="22"/>
      <c r="KNF54" s="22"/>
      <c r="KNG54" s="22"/>
      <c r="KNH54" s="22"/>
      <c r="KNI54" s="22"/>
      <c r="KNJ54" s="22"/>
      <c r="KNK54" s="22"/>
      <c r="KNL54" s="22"/>
      <c r="KNM54" s="22"/>
      <c r="KNN54" s="22"/>
      <c r="KNO54" s="22"/>
      <c r="KNP54" s="22"/>
      <c r="KNQ54" s="22"/>
      <c r="KNR54" s="22"/>
      <c r="KNS54" s="22"/>
      <c r="KNT54" s="22"/>
      <c r="KNU54" s="22"/>
      <c r="KNV54" s="22"/>
      <c r="KNW54" s="22"/>
      <c r="KNX54" s="22"/>
      <c r="KNY54" s="22"/>
      <c r="KNZ54" s="22"/>
      <c r="KOA54" s="22"/>
      <c r="KOB54" s="22"/>
      <c r="KOC54" s="22"/>
      <c r="KOD54" s="22"/>
      <c r="KOE54" s="22"/>
      <c r="KOF54" s="22"/>
      <c r="KOG54" s="22"/>
      <c r="KOH54" s="22"/>
      <c r="KOI54" s="22"/>
      <c r="KOJ54" s="22"/>
      <c r="KOK54" s="22"/>
      <c r="KOL54" s="22"/>
      <c r="KOM54" s="22"/>
      <c r="KON54" s="22"/>
      <c r="KOO54" s="22"/>
      <c r="KOP54" s="22"/>
      <c r="KOQ54" s="22"/>
      <c r="KOR54" s="22"/>
      <c r="KOS54" s="22"/>
      <c r="KOT54" s="22"/>
      <c r="KOU54" s="22"/>
      <c r="KOV54" s="22"/>
      <c r="KOW54" s="22"/>
      <c r="KOX54" s="22"/>
      <c r="KOY54" s="22"/>
      <c r="KOZ54" s="22"/>
      <c r="KPA54" s="22"/>
      <c r="KPB54" s="22"/>
      <c r="KPC54" s="22"/>
      <c r="KPD54" s="22"/>
      <c r="KPE54" s="22"/>
      <c r="KPF54" s="22"/>
      <c r="KPG54" s="22"/>
      <c r="KPH54" s="22"/>
      <c r="KPI54" s="22"/>
      <c r="KPJ54" s="22"/>
      <c r="KPK54" s="22"/>
      <c r="KPL54" s="22"/>
      <c r="KPM54" s="22"/>
      <c r="KPN54" s="22"/>
      <c r="KPO54" s="22"/>
      <c r="KPP54" s="22"/>
      <c r="KPQ54" s="22"/>
      <c r="KPR54" s="22"/>
      <c r="KPS54" s="22"/>
      <c r="KPT54" s="22"/>
      <c r="KPU54" s="22"/>
      <c r="KPV54" s="22"/>
      <c r="KPW54" s="22"/>
      <c r="KPX54" s="22"/>
      <c r="KPY54" s="22"/>
      <c r="KPZ54" s="22"/>
      <c r="KQA54" s="22"/>
      <c r="KQB54" s="22"/>
      <c r="KQC54" s="22"/>
      <c r="KQD54" s="22"/>
      <c r="KQE54" s="22"/>
      <c r="KQF54" s="22"/>
      <c r="KQG54" s="22"/>
      <c r="KQH54" s="22"/>
      <c r="KQI54" s="22"/>
      <c r="KQJ54" s="22"/>
      <c r="KQK54" s="22"/>
      <c r="KQL54" s="22"/>
      <c r="KQM54" s="22"/>
      <c r="KQN54" s="22"/>
      <c r="KQO54" s="22"/>
      <c r="KQP54" s="22"/>
      <c r="KQQ54" s="22"/>
      <c r="KQR54" s="22"/>
      <c r="KQS54" s="22"/>
      <c r="KQT54" s="22"/>
      <c r="KQU54" s="22"/>
      <c r="KQV54" s="22"/>
      <c r="KQW54" s="22"/>
      <c r="KQX54" s="22"/>
      <c r="KQY54" s="22"/>
      <c r="KQZ54" s="22"/>
      <c r="KRA54" s="22"/>
      <c r="KRB54" s="22"/>
      <c r="KRC54" s="22"/>
      <c r="KRD54" s="22"/>
      <c r="KRE54" s="22"/>
      <c r="KRF54" s="22"/>
      <c r="KRG54" s="22"/>
      <c r="KRH54" s="22"/>
      <c r="KRI54" s="22"/>
      <c r="KRJ54" s="22"/>
      <c r="KRK54" s="22"/>
      <c r="KRL54" s="22"/>
      <c r="KRM54" s="22"/>
      <c r="KRN54" s="22"/>
      <c r="KRO54" s="22"/>
      <c r="KRP54" s="22"/>
      <c r="KRQ54" s="22"/>
      <c r="KRR54" s="22"/>
      <c r="KRS54" s="22"/>
      <c r="KRT54" s="22"/>
      <c r="KRU54" s="22"/>
      <c r="KRV54" s="22"/>
      <c r="KRW54" s="22"/>
      <c r="KRX54" s="22"/>
      <c r="KRY54" s="22"/>
      <c r="KRZ54" s="22"/>
      <c r="KSA54" s="22"/>
      <c r="KSB54" s="22"/>
      <c r="KSC54" s="22"/>
      <c r="KSD54" s="22"/>
      <c r="KSE54" s="22"/>
      <c r="KSF54" s="22"/>
      <c r="KSG54" s="22"/>
      <c r="KSH54" s="22"/>
      <c r="KSI54" s="22"/>
      <c r="KSJ54" s="22"/>
      <c r="KSK54" s="22"/>
      <c r="KSL54" s="22"/>
      <c r="KSM54" s="22"/>
      <c r="KSN54" s="22"/>
      <c r="KSO54" s="22"/>
      <c r="KSP54" s="22"/>
      <c r="KSQ54" s="22"/>
      <c r="KSR54" s="22"/>
      <c r="KSS54" s="22"/>
      <c r="KST54" s="22"/>
      <c r="KSU54" s="22"/>
      <c r="KSV54" s="22"/>
      <c r="KSW54" s="22"/>
      <c r="KSX54" s="22"/>
      <c r="KSY54" s="22"/>
      <c r="KSZ54" s="22"/>
      <c r="KTA54" s="22"/>
      <c r="KTB54" s="22"/>
      <c r="KTC54" s="22"/>
      <c r="KTD54" s="22"/>
      <c r="KTE54" s="22"/>
      <c r="KTF54" s="22"/>
      <c r="KTG54" s="22"/>
      <c r="KTH54" s="22"/>
      <c r="KTI54" s="22"/>
      <c r="KTJ54" s="22"/>
      <c r="KTK54" s="22"/>
      <c r="KTL54" s="22"/>
      <c r="KTM54" s="22"/>
      <c r="KTN54" s="22"/>
      <c r="KTO54" s="22"/>
      <c r="KTP54" s="22"/>
      <c r="KTQ54" s="22"/>
      <c r="KTR54" s="22"/>
      <c r="KTS54" s="22"/>
      <c r="KTT54" s="22"/>
      <c r="KTU54" s="22"/>
      <c r="KTV54" s="22"/>
      <c r="KTW54" s="22"/>
      <c r="KTX54" s="22"/>
      <c r="KTY54" s="22"/>
      <c r="KTZ54" s="22"/>
      <c r="KUA54" s="22"/>
      <c r="KUB54" s="22"/>
      <c r="KUC54" s="22"/>
      <c r="KUD54" s="22"/>
      <c r="KUE54" s="22"/>
      <c r="KUF54" s="22"/>
      <c r="KUG54" s="22"/>
      <c r="KUH54" s="22"/>
      <c r="KUI54" s="22"/>
      <c r="KUJ54" s="22"/>
      <c r="KUK54" s="22"/>
      <c r="KUL54" s="22"/>
      <c r="KUM54" s="22"/>
      <c r="KUN54" s="22"/>
      <c r="KUO54" s="22"/>
      <c r="KUP54" s="22"/>
      <c r="KUQ54" s="22"/>
      <c r="KUR54" s="22"/>
      <c r="KUS54" s="22"/>
      <c r="KUT54" s="22"/>
      <c r="KUU54" s="22"/>
      <c r="KUV54" s="22"/>
      <c r="KUW54" s="22"/>
      <c r="KUX54" s="22"/>
      <c r="KUY54" s="22"/>
      <c r="KUZ54" s="22"/>
      <c r="KVA54" s="22"/>
      <c r="KVB54" s="22"/>
      <c r="KVC54" s="22"/>
      <c r="KVD54" s="22"/>
      <c r="KVE54" s="22"/>
      <c r="KVF54" s="22"/>
      <c r="KVG54" s="22"/>
      <c r="KVH54" s="22"/>
      <c r="KVI54" s="22"/>
      <c r="KVJ54" s="22"/>
      <c r="KVK54" s="22"/>
      <c r="KVL54" s="22"/>
      <c r="KVM54" s="22"/>
      <c r="KVN54" s="22"/>
      <c r="KVO54" s="22"/>
      <c r="KVP54" s="22"/>
      <c r="KVQ54" s="22"/>
      <c r="KVR54" s="22"/>
      <c r="KVS54" s="22"/>
      <c r="KVT54" s="22"/>
      <c r="KVU54" s="22"/>
      <c r="KVV54" s="22"/>
      <c r="KVW54" s="22"/>
      <c r="KVX54" s="22"/>
      <c r="KVY54" s="22"/>
      <c r="KVZ54" s="22"/>
      <c r="KWA54" s="22"/>
      <c r="KWB54" s="22"/>
      <c r="KWC54" s="22"/>
      <c r="KWD54" s="22"/>
      <c r="KWE54" s="22"/>
      <c r="KWF54" s="22"/>
      <c r="KWG54" s="22"/>
      <c r="KWH54" s="22"/>
      <c r="KWI54" s="22"/>
      <c r="KWJ54" s="22"/>
      <c r="KWK54" s="22"/>
      <c r="KWL54" s="22"/>
      <c r="KWM54" s="22"/>
      <c r="KWN54" s="22"/>
      <c r="KWO54" s="22"/>
      <c r="KWP54" s="22"/>
      <c r="KWQ54" s="22"/>
      <c r="KWR54" s="22"/>
      <c r="KWS54" s="22"/>
      <c r="KWT54" s="22"/>
      <c r="KWU54" s="22"/>
      <c r="KWV54" s="22"/>
      <c r="KWW54" s="22"/>
      <c r="KWX54" s="22"/>
      <c r="KWY54" s="22"/>
      <c r="KWZ54" s="22"/>
      <c r="KXA54" s="22"/>
      <c r="KXB54" s="22"/>
      <c r="KXC54" s="22"/>
      <c r="KXD54" s="22"/>
      <c r="KXE54" s="22"/>
      <c r="KXF54" s="22"/>
      <c r="KXG54" s="22"/>
      <c r="KXH54" s="22"/>
      <c r="KXI54" s="22"/>
      <c r="KXJ54" s="22"/>
      <c r="KXK54" s="22"/>
      <c r="KXL54" s="22"/>
      <c r="KXM54" s="22"/>
      <c r="KXN54" s="22"/>
      <c r="KXO54" s="22"/>
      <c r="KXP54" s="22"/>
      <c r="KXQ54" s="22"/>
      <c r="KXR54" s="22"/>
      <c r="KXS54" s="22"/>
      <c r="KXT54" s="22"/>
      <c r="KXU54" s="22"/>
      <c r="KXV54" s="22"/>
      <c r="KXW54" s="22"/>
      <c r="KXX54" s="22"/>
      <c r="KXY54" s="22"/>
      <c r="KXZ54" s="22"/>
      <c r="KYA54" s="22"/>
      <c r="KYB54" s="22"/>
      <c r="KYC54" s="22"/>
      <c r="KYD54" s="22"/>
      <c r="KYE54" s="22"/>
      <c r="KYF54" s="22"/>
      <c r="KYG54" s="22"/>
      <c r="KYH54" s="22"/>
      <c r="KYI54" s="22"/>
      <c r="KYJ54" s="22"/>
      <c r="KYK54" s="22"/>
      <c r="KYL54" s="22"/>
      <c r="KYM54" s="22"/>
      <c r="KYN54" s="22"/>
      <c r="KYO54" s="22"/>
      <c r="KYP54" s="22"/>
      <c r="KYQ54" s="22"/>
      <c r="KYR54" s="22"/>
      <c r="KYS54" s="22"/>
      <c r="KYT54" s="22"/>
      <c r="KYU54" s="22"/>
      <c r="KYV54" s="22"/>
      <c r="KYW54" s="22"/>
      <c r="KYX54" s="22"/>
      <c r="KYY54" s="22"/>
      <c r="KYZ54" s="22"/>
      <c r="KZA54" s="22"/>
      <c r="KZB54" s="22"/>
      <c r="KZC54" s="22"/>
      <c r="KZD54" s="22"/>
      <c r="KZE54" s="22"/>
      <c r="KZF54" s="22"/>
      <c r="KZG54" s="22"/>
      <c r="KZH54" s="22"/>
      <c r="KZI54" s="22"/>
      <c r="KZJ54" s="22"/>
      <c r="KZK54" s="22"/>
      <c r="KZL54" s="22"/>
      <c r="KZM54" s="22"/>
      <c r="KZN54" s="22"/>
      <c r="KZO54" s="22"/>
      <c r="KZP54" s="22"/>
      <c r="KZQ54" s="22"/>
      <c r="KZR54" s="22"/>
      <c r="KZS54" s="22"/>
      <c r="KZT54" s="22"/>
      <c r="KZU54" s="22"/>
      <c r="KZV54" s="22"/>
      <c r="KZW54" s="22"/>
      <c r="KZX54" s="22"/>
      <c r="KZY54" s="22"/>
      <c r="KZZ54" s="22"/>
      <c r="LAA54" s="22"/>
      <c r="LAB54" s="22"/>
      <c r="LAC54" s="22"/>
      <c r="LAD54" s="22"/>
      <c r="LAE54" s="22"/>
      <c r="LAF54" s="22"/>
      <c r="LAG54" s="22"/>
      <c r="LAH54" s="22"/>
      <c r="LAI54" s="22"/>
      <c r="LAJ54" s="22"/>
      <c r="LAK54" s="22"/>
      <c r="LAL54" s="22"/>
      <c r="LAM54" s="22"/>
      <c r="LAN54" s="22"/>
      <c r="LAO54" s="22"/>
      <c r="LAP54" s="22"/>
      <c r="LAQ54" s="22"/>
      <c r="LAR54" s="22"/>
      <c r="LAS54" s="22"/>
      <c r="LAT54" s="22"/>
      <c r="LAU54" s="22"/>
      <c r="LAV54" s="22"/>
      <c r="LAW54" s="22"/>
      <c r="LAX54" s="22"/>
      <c r="LAY54" s="22"/>
      <c r="LAZ54" s="22"/>
      <c r="LBA54" s="22"/>
      <c r="LBB54" s="22"/>
      <c r="LBC54" s="22"/>
      <c r="LBD54" s="22"/>
      <c r="LBE54" s="22"/>
      <c r="LBF54" s="22"/>
      <c r="LBG54" s="22"/>
      <c r="LBH54" s="22"/>
      <c r="LBI54" s="22"/>
      <c r="LBJ54" s="22"/>
      <c r="LBK54" s="22"/>
      <c r="LBL54" s="22"/>
      <c r="LBM54" s="22"/>
      <c r="LBN54" s="22"/>
      <c r="LBO54" s="22"/>
      <c r="LBP54" s="22"/>
      <c r="LBQ54" s="22"/>
      <c r="LBR54" s="22"/>
      <c r="LBS54" s="22"/>
      <c r="LBT54" s="22"/>
      <c r="LBU54" s="22"/>
      <c r="LBV54" s="22"/>
      <c r="LBW54" s="22"/>
      <c r="LBX54" s="22"/>
      <c r="LBY54" s="22"/>
      <c r="LBZ54" s="22"/>
      <c r="LCA54" s="22"/>
      <c r="LCB54" s="22"/>
      <c r="LCC54" s="22"/>
      <c r="LCD54" s="22"/>
      <c r="LCE54" s="22"/>
      <c r="LCF54" s="22"/>
      <c r="LCG54" s="22"/>
      <c r="LCH54" s="22"/>
      <c r="LCI54" s="22"/>
      <c r="LCJ54" s="22"/>
      <c r="LCK54" s="22"/>
      <c r="LCL54" s="22"/>
      <c r="LCM54" s="22"/>
      <c r="LCN54" s="22"/>
      <c r="LCO54" s="22"/>
      <c r="LCP54" s="22"/>
      <c r="LCQ54" s="22"/>
      <c r="LCR54" s="22"/>
      <c r="LCS54" s="22"/>
      <c r="LCT54" s="22"/>
      <c r="LCU54" s="22"/>
      <c r="LCV54" s="22"/>
      <c r="LCW54" s="22"/>
      <c r="LCX54" s="22"/>
      <c r="LCY54" s="22"/>
      <c r="LCZ54" s="22"/>
      <c r="LDA54" s="22"/>
      <c r="LDB54" s="22"/>
      <c r="LDC54" s="22"/>
      <c r="LDD54" s="22"/>
      <c r="LDE54" s="22"/>
      <c r="LDF54" s="22"/>
      <c r="LDG54" s="22"/>
      <c r="LDH54" s="22"/>
      <c r="LDI54" s="22"/>
      <c r="LDJ54" s="22"/>
      <c r="LDK54" s="22"/>
      <c r="LDL54" s="22"/>
      <c r="LDM54" s="22"/>
      <c r="LDN54" s="22"/>
      <c r="LDO54" s="22"/>
      <c r="LDP54" s="22"/>
      <c r="LDQ54" s="22"/>
      <c r="LDR54" s="22"/>
      <c r="LDS54" s="22"/>
      <c r="LDT54" s="22"/>
      <c r="LDU54" s="22"/>
      <c r="LDV54" s="22"/>
      <c r="LDW54" s="22"/>
      <c r="LDX54" s="22"/>
      <c r="LDY54" s="22"/>
      <c r="LDZ54" s="22"/>
      <c r="LEA54" s="22"/>
      <c r="LEB54" s="22"/>
      <c r="LEC54" s="22"/>
      <c r="LED54" s="22"/>
      <c r="LEE54" s="22"/>
      <c r="LEF54" s="22"/>
      <c r="LEG54" s="22"/>
      <c r="LEH54" s="22"/>
      <c r="LEI54" s="22"/>
      <c r="LEJ54" s="22"/>
      <c r="LEK54" s="22"/>
      <c r="LEL54" s="22"/>
      <c r="LEM54" s="22"/>
      <c r="LEN54" s="22"/>
      <c r="LEO54" s="22"/>
      <c r="LEP54" s="22"/>
      <c r="LEQ54" s="22"/>
      <c r="LER54" s="22"/>
      <c r="LES54" s="22"/>
      <c r="LET54" s="22"/>
      <c r="LEU54" s="22"/>
      <c r="LEV54" s="22"/>
      <c r="LEW54" s="22"/>
      <c r="LEX54" s="22"/>
      <c r="LEY54" s="22"/>
      <c r="LEZ54" s="22"/>
      <c r="LFA54" s="22"/>
      <c r="LFB54" s="22"/>
      <c r="LFC54" s="22"/>
      <c r="LFD54" s="22"/>
      <c r="LFE54" s="22"/>
      <c r="LFF54" s="22"/>
      <c r="LFG54" s="22"/>
      <c r="LFH54" s="22"/>
      <c r="LFI54" s="22"/>
      <c r="LFJ54" s="22"/>
      <c r="LFK54" s="22"/>
      <c r="LFL54" s="22"/>
      <c r="LFM54" s="22"/>
      <c r="LFN54" s="22"/>
      <c r="LFO54" s="22"/>
      <c r="LFP54" s="22"/>
      <c r="LFQ54" s="22"/>
      <c r="LFR54" s="22"/>
      <c r="LFS54" s="22"/>
      <c r="LFT54" s="22"/>
      <c r="LFU54" s="22"/>
      <c r="LFV54" s="22"/>
      <c r="LFW54" s="22"/>
      <c r="LFX54" s="22"/>
      <c r="LFY54" s="22"/>
      <c r="LFZ54" s="22"/>
      <c r="LGA54" s="22"/>
      <c r="LGB54" s="22"/>
      <c r="LGC54" s="22"/>
      <c r="LGD54" s="22"/>
      <c r="LGE54" s="22"/>
      <c r="LGF54" s="22"/>
      <c r="LGG54" s="22"/>
      <c r="LGH54" s="22"/>
      <c r="LGI54" s="22"/>
      <c r="LGJ54" s="22"/>
      <c r="LGK54" s="22"/>
      <c r="LGL54" s="22"/>
      <c r="LGM54" s="22"/>
      <c r="LGN54" s="22"/>
      <c r="LGO54" s="22"/>
      <c r="LGP54" s="22"/>
      <c r="LGQ54" s="22"/>
      <c r="LGR54" s="22"/>
      <c r="LGS54" s="22"/>
      <c r="LGT54" s="22"/>
      <c r="LGU54" s="22"/>
      <c r="LGV54" s="22"/>
      <c r="LGW54" s="22"/>
      <c r="LGX54" s="22"/>
      <c r="LGY54" s="22"/>
      <c r="LGZ54" s="22"/>
      <c r="LHA54" s="22"/>
      <c r="LHB54" s="22"/>
      <c r="LHC54" s="22"/>
      <c r="LHD54" s="22"/>
      <c r="LHE54" s="22"/>
      <c r="LHF54" s="22"/>
      <c r="LHG54" s="22"/>
      <c r="LHH54" s="22"/>
      <c r="LHI54" s="22"/>
      <c r="LHJ54" s="22"/>
      <c r="LHK54" s="22"/>
      <c r="LHL54" s="22"/>
      <c r="LHM54" s="22"/>
      <c r="LHN54" s="22"/>
      <c r="LHO54" s="22"/>
      <c r="LHP54" s="22"/>
      <c r="LHQ54" s="22"/>
      <c r="LHR54" s="22"/>
      <c r="LHS54" s="22"/>
      <c r="LHT54" s="22"/>
      <c r="LHU54" s="22"/>
      <c r="LHV54" s="22"/>
      <c r="LHW54" s="22"/>
      <c r="LHX54" s="22"/>
      <c r="LHY54" s="22"/>
      <c r="LHZ54" s="22"/>
      <c r="LIA54" s="22"/>
      <c r="LIB54" s="22"/>
      <c r="LIC54" s="22"/>
      <c r="LID54" s="22"/>
      <c r="LIE54" s="22"/>
      <c r="LIF54" s="22"/>
      <c r="LIG54" s="22"/>
      <c r="LIH54" s="22"/>
      <c r="LII54" s="22"/>
      <c r="LIJ54" s="22"/>
      <c r="LIK54" s="22"/>
      <c r="LIL54" s="22"/>
      <c r="LIM54" s="22"/>
      <c r="LIN54" s="22"/>
      <c r="LIO54" s="22"/>
      <c r="LIP54" s="22"/>
      <c r="LIQ54" s="22"/>
      <c r="LIR54" s="22"/>
      <c r="LIS54" s="22"/>
      <c r="LIT54" s="22"/>
      <c r="LIU54" s="22"/>
      <c r="LIV54" s="22"/>
      <c r="LIW54" s="22"/>
      <c r="LIX54" s="22"/>
      <c r="LIY54" s="22"/>
      <c r="LIZ54" s="22"/>
      <c r="LJA54" s="22"/>
      <c r="LJB54" s="22"/>
      <c r="LJC54" s="22"/>
      <c r="LJD54" s="22"/>
      <c r="LJE54" s="22"/>
      <c r="LJF54" s="22"/>
      <c r="LJG54" s="22"/>
      <c r="LJH54" s="22"/>
      <c r="LJI54" s="22"/>
      <c r="LJJ54" s="22"/>
      <c r="LJK54" s="22"/>
      <c r="LJL54" s="22"/>
      <c r="LJM54" s="22"/>
      <c r="LJN54" s="22"/>
      <c r="LJO54" s="22"/>
      <c r="LJP54" s="22"/>
      <c r="LJQ54" s="22"/>
      <c r="LJR54" s="22"/>
      <c r="LJS54" s="22"/>
      <c r="LJT54" s="22"/>
      <c r="LJU54" s="22"/>
      <c r="LJV54" s="22"/>
      <c r="LJW54" s="22"/>
      <c r="LJX54" s="22"/>
      <c r="LJY54" s="22"/>
      <c r="LJZ54" s="22"/>
      <c r="LKA54" s="22"/>
      <c r="LKB54" s="22"/>
      <c r="LKC54" s="22"/>
      <c r="LKD54" s="22"/>
      <c r="LKE54" s="22"/>
      <c r="LKF54" s="22"/>
      <c r="LKG54" s="22"/>
      <c r="LKH54" s="22"/>
      <c r="LKI54" s="22"/>
      <c r="LKJ54" s="22"/>
      <c r="LKK54" s="22"/>
      <c r="LKL54" s="22"/>
      <c r="LKM54" s="22"/>
      <c r="LKN54" s="22"/>
      <c r="LKO54" s="22"/>
      <c r="LKP54" s="22"/>
      <c r="LKQ54" s="22"/>
      <c r="LKR54" s="22"/>
      <c r="LKS54" s="22"/>
      <c r="LKT54" s="22"/>
      <c r="LKU54" s="22"/>
      <c r="LKV54" s="22"/>
      <c r="LKW54" s="22"/>
      <c r="LKX54" s="22"/>
      <c r="LKY54" s="22"/>
      <c r="LKZ54" s="22"/>
      <c r="LLA54" s="22"/>
      <c r="LLB54" s="22"/>
      <c r="LLC54" s="22"/>
      <c r="LLD54" s="22"/>
      <c r="LLE54" s="22"/>
      <c r="LLF54" s="22"/>
      <c r="LLG54" s="22"/>
      <c r="LLH54" s="22"/>
      <c r="LLI54" s="22"/>
      <c r="LLJ54" s="22"/>
      <c r="LLK54" s="22"/>
      <c r="LLL54" s="22"/>
      <c r="LLM54" s="22"/>
      <c r="LLN54" s="22"/>
      <c r="LLO54" s="22"/>
      <c r="LLP54" s="22"/>
      <c r="LLQ54" s="22"/>
      <c r="LLR54" s="22"/>
      <c r="LLS54" s="22"/>
      <c r="LLT54" s="22"/>
      <c r="LLU54" s="22"/>
      <c r="LLV54" s="22"/>
      <c r="LLW54" s="22"/>
      <c r="LLX54" s="22"/>
      <c r="LLY54" s="22"/>
      <c r="LLZ54" s="22"/>
      <c r="LMA54" s="22"/>
      <c r="LMB54" s="22"/>
      <c r="LMC54" s="22"/>
      <c r="LMD54" s="22"/>
      <c r="LME54" s="22"/>
      <c r="LMF54" s="22"/>
      <c r="LMG54" s="22"/>
      <c r="LMH54" s="22"/>
      <c r="LMI54" s="22"/>
      <c r="LMJ54" s="22"/>
      <c r="LMK54" s="22"/>
      <c r="LML54" s="22"/>
      <c r="LMM54" s="22"/>
      <c r="LMN54" s="22"/>
      <c r="LMO54" s="22"/>
      <c r="LMP54" s="22"/>
      <c r="LMQ54" s="22"/>
      <c r="LMR54" s="22"/>
      <c r="LMS54" s="22"/>
      <c r="LMT54" s="22"/>
      <c r="LMU54" s="22"/>
      <c r="LMV54" s="22"/>
      <c r="LMW54" s="22"/>
      <c r="LMX54" s="22"/>
      <c r="LMY54" s="22"/>
      <c r="LMZ54" s="22"/>
      <c r="LNA54" s="22"/>
      <c r="LNB54" s="22"/>
      <c r="LNC54" s="22"/>
      <c r="LND54" s="22"/>
      <c r="LNE54" s="22"/>
      <c r="LNF54" s="22"/>
      <c r="LNG54" s="22"/>
      <c r="LNH54" s="22"/>
      <c r="LNI54" s="22"/>
      <c r="LNJ54" s="22"/>
      <c r="LNK54" s="22"/>
      <c r="LNL54" s="22"/>
      <c r="LNM54" s="22"/>
      <c r="LNN54" s="22"/>
      <c r="LNO54" s="22"/>
      <c r="LNP54" s="22"/>
      <c r="LNQ54" s="22"/>
      <c r="LNR54" s="22"/>
      <c r="LNS54" s="22"/>
      <c r="LNT54" s="22"/>
      <c r="LNU54" s="22"/>
      <c r="LNV54" s="22"/>
      <c r="LNW54" s="22"/>
      <c r="LNX54" s="22"/>
      <c r="LNY54" s="22"/>
      <c r="LNZ54" s="22"/>
      <c r="LOA54" s="22"/>
      <c r="LOB54" s="22"/>
      <c r="LOC54" s="22"/>
      <c r="LOD54" s="22"/>
      <c r="LOE54" s="22"/>
      <c r="LOF54" s="22"/>
      <c r="LOG54" s="22"/>
      <c r="LOH54" s="22"/>
      <c r="LOI54" s="22"/>
      <c r="LOJ54" s="22"/>
      <c r="LOK54" s="22"/>
      <c r="LOL54" s="22"/>
      <c r="LOM54" s="22"/>
      <c r="LON54" s="22"/>
      <c r="LOO54" s="22"/>
      <c r="LOP54" s="22"/>
      <c r="LOQ54" s="22"/>
      <c r="LOR54" s="22"/>
      <c r="LOS54" s="22"/>
      <c r="LOT54" s="22"/>
      <c r="LOU54" s="22"/>
      <c r="LOV54" s="22"/>
      <c r="LOW54" s="22"/>
      <c r="LOX54" s="22"/>
      <c r="LOY54" s="22"/>
      <c r="LOZ54" s="22"/>
      <c r="LPA54" s="22"/>
      <c r="LPB54" s="22"/>
      <c r="LPC54" s="22"/>
      <c r="LPD54" s="22"/>
      <c r="LPE54" s="22"/>
      <c r="LPF54" s="22"/>
      <c r="LPG54" s="22"/>
      <c r="LPH54" s="22"/>
      <c r="LPI54" s="22"/>
      <c r="LPJ54" s="22"/>
      <c r="LPK54" s="22"/>
      <c r="LPL54" s="22"/>
      <c r="LPM54" s="22"/>
      <c r="LPN54" s="22"/>
      <c r="LPO54" s="22"/>
      <c r="LPP54" s="22"/>
      <c r="LPQ54" s="22"/>
      <c r="LPR54" s="22"/>
      <c r="LPS54" s="22"/>
      <c r="LPT54" s="22"/>
      <c r="LPU54" s="22"/>
      <c r="LPV54" s="22"/>
      <c r="LPW54" s="22"/>
      <c r="LPX54" s="22"/>
      <c r="LPY54" s="22"/>
      <c r="LPZ54" s="22"/>
      <c r="LQA54" s="22"/>
      <c r="LQB54" s="22"/>
      <c r="LQC54" s="22"/>
      <c r="LQD54" s="22"/>
      <c r="LQE54" s="22"/>
      <c r="LQF54" s="22"/>
      <c r="LQG54" s="22"/>
      <c r="LQH54" s="22"/>
      <c r="LQI54" s="22"/>
      <c r="LQJ54" s="22"/>
      <c r="LQK54" s="22"/>
      <c r="LQL54" s="22"/>
      <c r="LQM54" s="22"/>
      <c r="LQN54" s="22"/>
      <c r="LQO54" s="22"/>
      <c r="LQP54" s="22"/>
      <c r="LQQ54" s="22"/>
      <c r="LQR54" s="22"/>
      <c r="LQS54" s="22"/>
      <c r="LQT54" s="22"/>
      <c r="LQU54" s="22"/>
      <c r="LQV54" s="22"/>
      <c r="LQW54" s="22"/>
      <c r="LQX54" s="22"/>
      <c r="LQY54" s="22"/>
      <c r="LQZ54" s="22"/>
      <c r="LRA54" s="22"/>
      <c r="LRB54" s="22"/>
      <c r="LRC54" s="22"/>
      <c r="LRD54" s="22"/>
      <c r="LRE54" s="22"/>
      <c r="LRF54" s="22"/>
      <c r="LRG54" s="22"/>
      <c r="LRH54" s="22"/>
      <c r="LRI54" s="22"/>
      <c r="LRJ54" s="22"/>
      <c r="LRK54" s="22"/>
      <c r="LRL54" s="22"/>
      <c r="LRM54" s="22"/>
      <c r="LRN54" s="22"/>
      <c r="LRO54" s="22"/>
      <c r="LRP54" s="22"/>
      <c r="LRQ54" s="22"/>
      <c r="LRR54" s="22"/>
      <c r="LRS54" s="22"/>
      <c r="LRT54" s="22"/>
      <c r="LRU54" s="22"/>
      <c r="LRV54" s="22"/>
      <c r="LRW54" s="22"/>
      <c r="LRX54" s="22"/>
      <c r="LRY54" s="22"/>
      <c r="LRZ54" s="22"/>
      <c r="LSA54" s="22"/>
      <c r="LSB54" s="22"/>
      <c r="LSC54" s="22"/>
      <c r="LSD54" s="22"/>
      <c r="LSE54" s="22"/>
      <c r="LSF54" s="22"/>
      <c r="LSG54" s="22"/>
      <c r="LSH54" s="22"/>
      <c r="LSI54" s="22"/>
      <c r="LSJ54" s="22"/>
      <c r="LSK54" s="22"/>
      <c r="LSL54" s="22"/>
      <c r="LSM54" s="22"/>
      <c r="LSN54" s="22"/>
      <c r="LSO54" s="22"/>
      <c r="LSP54" s="22"/>
      <c r="LSQ54" s="22"/>
      <c r="LSR54" s="22"/>
      <c r="LSS54" s="22"/>
      <c r="LST54" s="22"/>
      <c r="LSU54" s="22"/>
      <c r="LSV54" s="22"/>
      <c r="LSW54" s="22"/>
      <c r="LSX54" s="22"/>
      <c r="LSY54" s="22"/>
      <c r="LSZ54" s="22"/>
      <c r="LTA54" s="22"/>
      <c r="LTB54" s="22"/>
      <c r="LTC54" s="22"/>
      <c r="LTD54" s="22"/>
      <c r="LTE54" s="22"/>
      <c r="LTF54" s="22"/>
      <c r="LTG54" s="22"/>
      <c r="LTH54" s="22"/>
      <c r="LTI54" s="22"/>
      <c r="LTJ54" s="22"/>
      <c r="LTK54" s="22"/>
      <c r="LTL54" s="22"/>
      <c r="LTM54" s="22"/>
      <c r="LTN54" s="22"/>
      <c r="LTO54" s="22"/>
      <c r="LTP54" s="22"/>
      <c r="LTQ54" s="22"/>
      <c r="LTR54" s="22"/>
      <c r="LTS54" s="22"/>
      <c r="LTT54" s="22"/>
      <c r="LTU54" s="22"/>
      <c r="LTV54" s="22"/>
      <c r="LTW54" s="22"/>
      <c r="LTX54" s="22"/>
      <c r="LTY54" s="22"/>
      <c r="LTZ54" s="22"/>
      <c r="LUA54" s="22"/>
      <c r="LUB54" s="22"/>
      <c r="LUC54" s="22"/>
      <c r="LUD54" s="22"/>
      <c r="LUE54" s="22"/>
      <c r="LUF54" s="22"/>
      <c r="LUG54" s="22"/>
      <c r="LUH54" s="22"/>
      <c r="LUI54" s="22"/>
      <c r="LUJ54" s="22"/>
      <c r="LUK54" s="22"/>
      <c r="LUL54" s="22"/>
      <c r="LUM54" s="22"/>
      <c r="LUN54" s="22"/>
      <c r="LUO54" s="22"/>
      <c r="LUP54" s="22"/>
      <c r="LUQ54" s="22"/>
      <c r="LUR54" s="22"/>
      <c r="LUS54" s="22"/>
      <c r="LUT54" s="22"/>
      <c r="LUU54" s="22"/>
      <c r="LUV54" s="22"/>
      <c r="LUW54" s="22"/>
      <c r="LUX54" s="22"/>
      <c r="LUY54" s="22"/>
      <c r="LUZ54" s="22"/>
      <c r="LVA54" s="22"/>
      <c r="LVB54" s="22"/>
      <c r="LVC54" s="22"/>
      <c r="LVD54" s="22"/>
      <c r="LVE54" s="22"/>
      <c r="LVF54" s="22"/>
      <c r="LVG54" s="22"/>
      <c r="LVH54" s="22"/>
      <c r="LVI54" s="22"/>
      <c r="LVJ54" s="22"/>
      <c r="LVK54" s="22"/>
      <c r="LVL54" s="22"/>
      <c r="LVM54" s="22"/>
      <c r="LVN54" s="22"/>
      <c r="LVO54" s="22"/>
      <c r="LVP54" s="22"/>
      <c r="LVQ54" s="22"/>
      <c r="LVR54" s="22"/>
      <c r="LVS54" s="22"/>
      <c r="LVT54" s="22"/>
      <c r="LVU54" s="22"/>
      <c r="LVV54" s="22"/>
      <c r="LVW54" s="22"/>
      <c r="LVX54" s="22"/>
      <c r="LVY54" s="22"/>
      <c r="LVZ54" s="22"/>
      <c r="LWA54" s="22"/>
      <c r="LWB54" s="22"/>
      <c r="LWC54" s="22"/>
      <c r="LWD54" s="22"/>
      <c r="LWE54" s="22"/>
      <c r="LWF54" s="22"/>
      <c r="LWG54" s="22"/>
      <c r="LWH54" s="22"/>
      <c r="LWI54" s="22"/>
      <c r="LWJ54" s="22"/>
      <c r="LWK54" s="22"/>
      <c r="LWL54" s="22"/>
      <c r="LWM54" s="22"/>
      <c r="LWN54" s="22"/>
      <c r="LWO54" s="22"/>
      <c r="LWP54" s="22"/>
      <c r="LWQ54" s="22"/>
      <c r="LWR54" s="22"/>
      <c r="LWS54" s="22"/>
      <c r="LWT54" s="22"/>
      <c r="LWU54" s="22"/>
      <c r="LWV54" s="22"/>
      <c r="LWW54" s="22"/>
      <c r="LWX54" s="22"/>
      <c r="LWY54" s="22"/>
      <c r="LWZ54" s="22"/>
      <c r="LXA54" s="22"/>
      <c r="LXB54" s="22"/>
      <c r="LXC54" s="22"/>
      <c r="LXD54" s="22"/>
      <c r="LXE54" s="22"/>
      <c r="LXF54" s="22"/>
      <c r="LXG54" s="22"/>
      <c r="LXH54" s="22"/>
      <c r="LXI54" s="22"/>
      <c r="LXJ54" s="22"/>
      <c r="LXK54" s="22"/>
      <c r="LXL54" s="22"/>
      <c r="LXM54" s="22"/>
      <c r="LXN54" s="22"/>
      <c r="LXO54" s="22"/>
      <c r="LXP54" s="22"/>
      <c r="LXQ54" s="22"/>
      <c r="LXR54" s="22"/>
      <c r="LXS54" s="22"/>
      <c r="LXT54" s="22"/>
      <c r="LXU54" s="22"/>
      <c r="LXV54" s="22"/>
      <c r="LXW54" s="22"/>
      <c r="LXX54" s="22"/>
      <c r="LXY54" s="22"/>
      <c r="LXZ54" s="22"/>
      <c r="LYA54" s="22"/>
      <c r="LYB54" s="22"/>
      <c r="LYC54" s="22"/>
      <c r="LYD54" s="22"/>
      <c r="LYE54" s="22"/>
      <c r="LYF54" s="22"/>
      <c r="LYG54" s="22"/>
      <c r="LYH54" s="22"/>
      <c r="LYI54" s="22"/>
      <c r="LYJ54" s="22"/>
      <c r="LYK54" s="22"/>
      <c r="LYL54" s="22"/>
      <c r="LYM54" s="22"/>
      <c r="LYN54" s="22"/>
      <c r="LYO54" s="22"/>
      <c r="LYP54" s="22"/>
      <c r="LYQ54" s="22"/>
      <c r="LYR54" s="22"/>
      <c r="LYS54" s="22"/>
      <c r="LYT54" s="22"/>
      <c r="LYU54" s="22"/>
      <c r="LYV54" s="22"/>
      <c r="LYW54" s="22"/>
      <c r="LYX54" s="22"/>
      <c r="LYY54" s="22"/>
      <c r="LYZ54" s="22"/>
      <c r="LZA54" s="22"/>
      <c r="LZB54" s="22"/>
      <c r="LZC54" s="22"/>
      <c r="LZD54" s="22"/>
      <c r="LZE54" s="22"/>
      <c r="LZF54" s="22"/>
      <c r="LZG54" s="22"/>
      <c r="LZH54" s="22"/>
      <c r="LZI54" s="22"/>
      <c r="LZJ54" s="22"/>
      <c r="LZK54" s="22"/>
      <c r="LZL54" s="22"/>
      <c r="LZM54" s="22"/>
      <c r="LZN54" s="22"/>
      <c r="LZO54" s="22"/>
      <c r="LZP54" s="22"/>
      <c r="LZQ54" s="22"/>
      <c r="LZR54" s="22"/>
      <c r="LZS54" s="22"/>
      <c r="LZT54" s="22"/>
      <c r="LZU54" s="22"/>
      <c r="LZV54" s="22"/>
      <c r="LZW54" s="22"/>
      <c r="LZX54" s="22"/>
      <c r="LZY54" s="22"/>
      <c r="LZZ54" s="22"/>
      <c r="MAA54" s="22"/>
      <c r="MAB54" s="22"/>
      <c r="MAC54" s="22"/>
      <c r="MAD54" s="22"/>
      <c r="MAE54" s="22"/>
      <c r="MAF54" s="22"/>
      <c r="MAG54" s="22"/>
      <c r="MAH54" s="22"/>
      <c r="MAI54" s="22"/>
      <c r="MAJ54" s="22"/>
      <c r="MAK54" s="22"/>
      <c r="MAL54" s="22"/>
      <c r="MAM54" s="22"/>
      <c r="MAN54" s="22"/>
      <c r="MAO54" s="22"/>
      <c r="MAP54" s="22"/>
      <c r="MAQ54" s="22"/>
      <c r="MAR54" s="22"/>
      <c r="MAS54" s="22"/>
      <c r="MAT54" s="22"/>
      <c r="MAU54" s="22"/>
      <c r="MAV54" s="22"/>
      <c r="MAW54" s="22"/>
      <c r="MAX54" s="22"/>
      <c r="MAY54" s="22"/>
      <c r="MAZ54" s="22"/>
      <c r="MBA54" s="22"/>
      <c r="MBB54" s="22"/>
      <c r="MBC54" s="22"/>
      <c r="MBD54" s="22"/>
      <c r="MBE54" s="22"/>
      <c r="MBF54" s="22"/>
      <c r="MBG54" s="22"/>
      <c r="MBH54" s="22"/>
      <c r="MBI54" s="22"/>
      <c r="MBJ54" s="22"/>
      <c r="MBK54" s="22"/>
      <c r="MBL54" s="22"/>
      <c r="MBM54" s="22"/>
      <c r="MBN54" s="22"/>
      <c r="MBO54" s="22"/>
      <c r="MBP54" s="22"/>
      <c r="MBQ54" s="22"/>
      <c r="MBR54" s="22"/>
      <c r="MBS54" s="22"/>
      <c r="MBT54" s="22"/>
      <c r="MBU54" s="22"/>
      <c r="MBV54" s="22"/>
      <c r="MBW54" s="22"/>
      <c r="MBX54" s="22"/>
      <c r="MBY54" s="22"/>
      <c r="MBZ54" s="22"/>
      <c r="MCA54" s="22"/>
      <c r="MCB54" s="22"/>
      <c r="MCC54" s="22"/>
      <c r="MCD54" s="22"/>
      <c r="MCE54" s="22"/>
      <c r="MCF54" s="22"/>
      <c r="MCG54" s="22"/>
      <c r="MCH54" s="22"/>
      <c r="MCI54" s="22"/>
      <c r="MCJ54" s="22"/>
      <c r="MCK54" s="22"/>
      <c r="MCL54" s="22"/>
      <c r="MCM54" s="22"/>
      <c r="MCN54" s="22"/>
      <c r="MCO54" s="22"/>
      <c r="MCP54" s="22"/>
      <c r="MCQ54" s="22"/>
      <c r="MCR54" s="22"/>
      <c r="MCS54" s="22"/>
      <c r="MCT54" s="22"/>
      <c r="MCU54" s="22"/>
      <c r="MCV54" s="22"/>
      <c r="MCW54" s="22"/>
      <c r="MCX54" s="22"/>
      <c r="MCY54" s="22"/>
      <c r="MCZ54" s="22"/>
      <c r="MDA54" s="22"/>
      <c r="MDB54" s="22"/>
      <c r="MDC54" s="22"/>
      <c r="MDD54" s="22"/>
      <c r="MDE54" s="22"/>
      <c r="MDF54" s="22"/>
      <c r="MDG54" s="22"/>
      <c r="MDH54" s="22"/>
      <c r="MDI54" s="22"/>
      <c r="MDJ54" s="22"/>
      <c r="MDK54" s="22"/>
      <c r="MDL54" s="22"/>
      <c r="MDM54" s="22"/>
      <c r="MDN54" s="22"/>
      <c r="MDO54" s="22"/>
      <c r="MDP54" s="22"/>
      <c r="MDQ54" s="22"/>
      <c r="MDR54" s="22"/>
      <c r="MDS54" s="22"/>
      <c r="MDT54" s="22"/>
      <c r="MDU54" s="22"/>
      <c r="MDV54" s="22"/>
      <c r="MDW54" s="22"/>
      <c r="MDX54" s="22"/>
      <c r="MDY54" s="22"/>
      <c r="MDZ54" s="22"/>
      <c r="MEA54" s="22"/>
      <c r="MEB54" s="22"/>
      <c r="MEC54" s="22"/>
      <c r="MED54" s="22"/>
      <c r="MEE54" s="22"/>
      <c r="MEF54" s="22"/>
      <c r="MEG54" s="22"/>
      <c r="MEH54" s="22"/>
      <c r="MEI54" s="22"/>
      <c r="MEJ54" s="22"/>
      <c r="MEK54" s="22"/>
      <c r="MEL54" s="22"/>
      <c r="MEM54" s="22"/>
      <c r="MEN54" s="22"/>
      <c r="MEO54" s="22"/>
      <c r="MEP54" s="22"/>
      <c r="MEQ54" s="22"/>
      <c r="MER54" s="22"/>
      <c r="MES54" s="22"/>
      <c r="MET54" s="22"/>
      <c r="MEU54" s="22"/>
      <c r="MEV54" s="22"/>
      <c r="MEW54" s="22"/>
      <c r="MEX54" s="22"/>
      <c r="MEY54" s="22"/>
      <c r="MEZ54" s="22"/>
      <c r="MFA54" s="22"/>
      <c r="MFB54" s="22"/>
      <c r="MFC54" s="22"/>
      <c r="MFD54" s="22"/>
      <c r="MFE54" s="22"/>
      <c r="MFF54" s="22"/>
      <c r="MFG54" s="22"/>
      <c r="MFH54" s="22"/>
      <c r="MFI54" s="22"/>
      <c r="MFJ54" s="22"/>
      <c r="MFK54" s="22"/>
      <c r="MFL54" s="22"/>
      <c r="MFM54" s="22"/>
      <c r="MFN54" s="22"/>
      <c r="MFO54" s="22"/>
      <c r="MFP54" s="22"/>
      <c r="MFQ54" s="22"/>
      <c r="MFR54" s="22"/>
      <c r="MFS54" s="22"/>
      <c r="MFT54" s="22"/>
      <c r="MFU54" s="22"/>
      <c r="MFV54" s="22"/>
      <c r="MFW54" s="22"/>
      <c r="MFX54" s="22"/>
      <c r="MFY54" s="22"/>
      <c r="MFZ54" s="22"/>
      <c r="MGA54" s="22"/>
      <c r="MGB54" s="22"/>
      <c r="MGC54" s="22"/>
      <c r="MGD54" s="22"/>
      <c r="MGE54" s="22"/>
      <c r="MGF54" s="22"/>
      <c r="MGG54" s="22"/>
      <c r="MGH54" s="22"/>
      <c r="MGI54" s="22"/>
      <c r="MGJ54" s="22"/>
      <c r="MGK54" s="22"/>
      <c r="MGL54" s="22"/>
      <c r="MGM54" s="22"/>
      <c r="MGN54" s="22"/>
      <c r="MGO54" s="22"/>
      <c r="MGP54" s="22"/>
      <c r="MGQ54" s="22"/>
      <c r="MGR54" s="22"/>
      <c r="MGS54" s="22"/>
      <c r="MGT54" s="22"/>
      <c r="MGU54" s="22"/>
      <c r="MGV54" s="22"/>
      <c r="MGW54" s="22"/>
      <c r="MGX54" s="22"/>
      <c r="MGY54" s="22"/>
      <c r="MGZ54" s="22"/>
      <c r="MHA54" s="22"/>
      <c r="MHB54" s="22"/>
      <c r="MHC54" s="22"/>
      <c r="MHD54" s="22"/>
      <c r="MHE54" s="22"/>
      <c r="MHF54" s="22"/>
      <c r="MHG54" s="22"/>
      <c r="MHH54" s="22"/>
      <c r="MHI54" s="22"/>
      <c r="MHJ54" s="22"/>
      <c r="MHK54" s="22"/>
      <c r="MHL54" s="22"/>
      <c r="MHM54" s="22"/>
      <c r="MHN54" s="22"/>
      <c r="MHO54" s="22"/>
      <c r="MHP54" s="22"/>
      <c r="MHQ54" s="22"/>
      <c r="MHR54" s="22"/>
      <c r="MHS54" s="22"/>
      <c r="MHT54" s="22"/>
      <c r="MHU54" s="22"/>
      <c r="MHV54" s="22"/>
      <c r="MHW54" s="22"/>
      <c r="MHX54" s="22"/>
      <c r="MHY54" s="22"/>
      <c r="MHZ54" s="22"/>
      <c r="MIA54" s="22"/>
      <c r="MIB54" s="22"/>
      <c r="MIC54" s="22"/>
      <c r="MID54" s="22"/>
      <c r="MIE54" s="22"/>
      <c r="MIF54" s="22"/>
      <c r="MIG54" s="22"/>
      <c r="MIH54" s="22"/>
      <c r="MII54" s="22"/>
      <c r="MIJ54" s="22"/>
      <c r="MIK54" s="22"/>
      <c r="MIL54" s="22"/>
      <c r="MIM54" s="22"/>
      <c r="MIN54" s="22"/>
      <c r="MIO54" s="22"/>
      <c r="MIP54" s="22"/>
      <c r="MIQ54" s="22"/>
      <c r="MIR54" s="22"/>
      <c r="MIS54" s="22"/>
      <c r="MIT54" s="22"/>
      <c r="MIU54" s="22"/>
      <c r="MIV54" s="22"/>
      <c r="MIW54" s="22"/>
      <c r="MIX54" s="22"/>
      <c r="MIY54" s="22"/>
      <c r="MIZ54" s="22"/>
      <c r="MJA54" s="22"/>
      <c r="MJB54" s="22"/>
      <c r="MJC54" s="22"/>
      <c r="MJD54" s="22"/>
      <c r="MJE54" s="22"/>
      <c r="MJF54" s="22"/>
      <c r="MJG54" s="22"/>
      <c r="MJH54" s="22"/>
      <c r="MJI54" s="22"/>
      <c r="MJJ54" s="22"/>
      <c r="MJK54" s="22"/>
      <c r="MJL54" s="22"/>
      <c r="MJM54" s="22"/>
      <c r="MJN54" s="22"/>
      <c r="MJO54" s="22"/>
      <c r="MJP54" s="22"/>
      <c r="MJQ54" s="22"/>
      <c r="MJR54" s="22"/>
      <c r="MJS54" s="22"/>
      <c r="MJT54" s="22"/>
      <c r="MJU54" s="22"/>
      <c r="MJV54" s="22"/>
      <c r="MJW54" s="22"/>
      <c r="MJX54" s="22"/>
      <c r="MJY54" s="22"/>
      <c r="MJZ54" s="22"/>
      <c r="MKA54" s="22"/>
      <c r="MKB54" s="22"/>
      <c r="MKC54" s="22"/>
      <c r="MKD54" s="22"/>
      <c r="MKE54" s="22"/>
      <c r="MKF54" s="22"/>
      <c r="MKG54" s="22"/>
      <c r="MKH54" s="22"/>
      <c r="MKI54" s="22"/>
      <c r="MKJ54" s="22"/>
      <c r="MKK54" s="22"/>
      <c r="MKL54" s="22"/>
      <c r="MKM54" s="22"/>
      <c r="MKN54" s="22"/>
      <c r="MKO54" s="22"/>
      <c r="MKP54" s="22"/>
      <c r="MKQ54" s="22"/>
      <c r="MKR54" s="22"/>
      <c r="MKS54" s="22"/>
      <c r="MKT54" s="22"/>
      <c r="MKU54" s="22"/>
      <c r="MKV54" s="22"/>
      <c r="MKW54" s="22"/>
      <c r="MKX54" s="22"/>
      <c r="MKY54" s="22"/>
      <c r="MKZ54" s="22"/>
      <c r="MLA54" s="22"/>
      <c r="MLB54" s="22"/>
      <c r="MLC54" s="22"/>
      <c r="MLD54" s="22"/>
      <c r="MLE54" s="22"/>
      <c r="MLF54" s="22"/>
      <c r="MLG54" s="22"/>
      <c r="MLH54" s="22"/>
      <c r="MLI54" s="22"/>
      <c r="MLJ54" s="22"/>
      <c r="MLK54" s="22"/>
      <c r="MLL54" s="22"/>
      <c r="MLM54" s="22"/>
      <c r="MLN54" s="22"/>
      <c r="MLO54" s="22"/>
      <c r="MLP54" s="22"/>
      <c r="MLQ54" s="22"/>
      <c r="MLR54" s="22"/>
      <c r="MLS54" s="22"/>
      <c r="MLT54" s="22"/>
      <c r="MLU54" s="22"/>
      <c r="MLV54" s="22"/>
      <c r="MLW54" s="22"/>
      <c r="MLX54" s="22"/>
      <c r="MLY54" s="22"/>
      <c r="MLZ54" s="22"/>
      <c r="MMA54" s="22"/>
      <c r="MMB54" s="22"/>
      <c r="MMC54" s="22"/>
      <c r="MMD54" s="22"/>
      <c r="MME54" s="22"/>
      <c r="MMF54" s="22"/>
      <c r="MMG54" s="22"/>
      <c r="MMH54" s="22"/>
      <c r="MMI54" s="22"/>
      <c r="MMJ54" s="22"/>
      <c r="MMK54" s="22"/>
      <c r="MML54" s="22"/>
      <c r="MMM54" s="22"/>
      <c r="MMN54" s="22"/>
      <c r="MMO54" s="22"/>
      <c r="MMP54" s="22"/>
      <c r="MMQ54" s="22"/>
      <c r="MMR54" s="22"/>
      <c r="MMS54" s="22"/>
      <c r="MMT54" s="22"/>
      <c r="MMU54" s="22"/>
      <c r="MMV54" s="22"/>
      <c r="MMW54" s="22"/>
      <c r="MMX54" s="22"/>
      <c r="MMY54" s="22"/>
      <c r="MMZ54" s="22"/>
      <c r="MNA54" s="22"/>
      <c r="MNB54" s="22"/>
      <c r="MNC54" s="22"/>
      <c r="MND54" s="22"/>
      <c r="MNE54" s="22"/>
      <c r="MNF54" s="22"/>
      <c r="MNG54" s="22"/>
      <c r="MNH54" s="22"/>
      <c r="MNI54" s="22"/>
      <c r="MNJ54" s="22"/>
      <c r="MNK54" s="22"/>
      <c r="MNL54" s="22"/>
      <c r="MNM54" s="22"/>
      <c r="MNN54" s="22"/>
      <c r="MNO54" s="22"/>
      <c r="MNP54" s="22"/>
      <c r="MNQ54" s="22"/>
      <c r="MNR54" s="22"/>
      <c r="MNS54" s="22"/>
      <c r="MNT54" s="22"/>
      <c r="MNU54" s="22"/>
      <c r="MNV54" s="22"/>
      <c r="MNW54" s="22"/>
      <c r="MNX54" s="22"/>
      <c r="MNY54" s="22"/>
      <c r="MNZ54" s="22"/>
      <c r="MOA54" s="22"/>
      <c r="MOB54" s="22"/>
      <c r="MOC54" s="22"/>
      <c r="MOD54" s="22"/>
      <c r="MOE54" s="22"/>
      <c r="MOF54" s="22"/>
      <c r="MOG54" s="22"/>
      <c r="MOH54" s="22"/>
      <c r="MOI54" s="22"/>
      <c r="MOJ54" s="22"/>
      <c r="MOK54" s="22"/>
      <c r="MOL54" s="22"/>
      <c r="MOM54" s="22"/>
      <c r="MON54" s="22"/>
      <c r="MOO54" s="22"/>
      <c r="MOP54" s="22"/>
      <c r="MOQ54" s="22"/>
      <c r="MOR54" s="22"/>
      <c r="MOS54" s="22"/>
      <c r="MOT54" s="22"/>
      <c r="MOU54" s="22"/>
      <c r="MOV54" s="22"/>
      <c r="MOW54" s="22"/>
      <c r="MOX54" s="22"/>
      <c r="MOY54" s="22"/>
      <c r="MOZ54" s="22"/>
      <c r="MPA54" s="22"/>
      <c r="MPB54" s="22"/>
      <c r="MPC54" s="22"/>
      <c r="MPD54" s="22"/>
      <c r="MPE54" s="22"/>
      <c r="MPF54" s="22"/>
      <c r="MPG54" s="22"/>
      <c r="MPH54" s="22"/>
      <c r="MPI54" s="22"/>
      <c r="MPJ54" s="22"/>
      <c r="MPK54" s="22"/>
      <c r="MPL54" s="22"/>
      <c r="MPM54" s="22"/>
      <c r="MPN54" s="22"/>
      <c r="MPO54" s="22"/>
      <c r="MPP54" s="22"/>
      <c r="MPQ54" s="22"/>
      <c r="MPR54" s="22"/>
      <c r="MPS54" s="22"/>
      <c r="MPT54" s="22"/>
      <c r="MPU54" s="22"/>
      <c r="MPV54" s="22"/>
      <c r="MPW54" s="22"/>
      <c r="MPX54" s="22"/>
      <c r="MPY54" s="22"/>
      <c r="MPZ54" s="22"/>
      <c r="MQA54" s="22"/>
      <c r="MQB54" s="22"/>
      <c r="MQC54" s="22"/>
      <c r="MQD54" s="22"/>
      <c r="MQE54" s="22"/>
      <c r="MQF54" s="22"/>
      <c r="MQG54" s="22"/>
      <c r="MQH54" s="22"/>
      <c r="MQI54" s="22"/>
      <c r="MQJ54" s="22"/>
      <c r="MQK54" s="22"/>
      <c r="MQL54" s="22"/>
      <c r="MQM54" s="22"/>
      <c r="MQN54" s="22"/>
      <c r="MQO54" s="22"/>
      <c r="MQP54" s="22"/>
      <c r="MQQ54" s="22"/>
      <c r="MQR54" s="22"/>
      <c r="MQS54" s="22"/>
      <c r="MQT54" s="22"/>
      <c r="MQU54" s="22"/>
      <c r="MQV54" s="22"/>
      <c r="MQW54" s="22"/>
      <c r="MQX54" s="22"/>
      <c r="MQY54" s="22"/>
      <c r="MQZ54" s="22"/>
      <c r="MRA54" s="22"/>
      <c r="MRB54" s="22"/>
      <c r="MRC54" s="22"/>
      <c r="MRD54" s="22"/>
      <c r="MRE54" s="22"/>
      <c r="MRF54" s="22"/>
      <c r="MRG54" s="22"/>
      <c r="MRH54" s="22"/>
      <c r="MRI54" s="22"/>
      <c r="MRJ54" s="22"/>
      <c r="MRK54" s="22"/>
      <c r="MRL54" s="22"/>
      <c r="MRM54" s="22"/>
      <c r="MRN54" s="22"/>
      <c r="MRO54" s="22"/>
      <c r="MRP54" s="22"/>
      <c r="MRQ54" s="22"/>
      <c r="MRR54" s="22"/>
      <c r="MRS54" s="22"/>
      <c r="MRT54" s="22"/>
      <c r="MRU54" s="22"/>
      <c r="MRV54" s="22"/>
      <c r="MRW54" s="22"/>
      <c r="MRX54" s="22"/>
      <c r="MRY54" s="22"/>
      <c r="MRZ54" s="22"/>
      <c r="MSA54" s="22"/>
      <c r="MSB54" s="22"/>
      <c r="MSC54" s="22"/>
      <c r="MSD54" s="22"/>
      <c r="MSE54" s="22"/>
      <c r="MSF54" s="22"/>
      <c r="MSG54" s="22"/>
      <c r="MSH54" s="22"/>
      <c r="MSI54" s="22"/>
      <c r="MSJ54" s="22"/>
      <c r="MSK54" s="22"/>
      <c r="MSL54" s="22"/>
      <c r="MSM54" s="22"/>
      <c r="MSN54" s="22"/>
      <c r="MSO54" s="22"/>
      <c r="MSP54" s="22"/>
      <c r="MSQ54" s="22"/>
      <c r="MSR54" s="22"/>
      <c r="MSS54" s="22"/>
      <c r="MST54" s="22"/>
      <c r="MSU54" s="22"/>
      <c r="MSV54" s="22"/>
      <c r="MSW54" s="22"/>
      <c r="MSX54" s="22"/>
      <c r="MSY54" s="22"/>
      <c r="MSZ54" s="22"/>
      <c r="MTA54" s="22"/>
      <c r="MTB54" s="22"/>
      <c r="MTC54" s="22"/>
      <c r="MTD54" s="22"/>
      <c r="MTE54" s="22"/>
      <c r="MTF54" s="22"/>
      <c r="MTG54" s="22"/>
      <c r="MTH54" s="22"/>
      <c r="MTI54" s="22"/>
      <c r="MTJ54" s="22"/>
      <c r="MTK54" s="22"/>
      <c r="MTL54" s="22"/>
      <c r="MTM54" s="22"/>
      <c r="MTN54" s="22"/>
      <c r="MTO54" s="22"/>
      <c r="MTP54" s="22"/>
      <c r="MTQ54" s="22"/>
      <c r="MTR54" s="22"/>
      <c r="MTS54" s="22"/>
      <c r="MTT54" s="22"/>
      <c r="MTU54" s="22"/>
      <c r="MTV54" s="22"/>
      <c r="MTW54" s="22"/>
      <c r="MTX54" s="22"/>
      <c r="MTY54" s="22"/>
      <c r="MTZ54" s="22"/>
      <c r="MUA54" s="22"/>
      <c r="MUB54" s="22"/>
      <c r="MUC54" s="22"/>
      <c r="MUD54" s="22"/>
      <c r="MUE54" s="22"/>
      <c r="MUF54" s="22"/>
      <c r="MUG54" s="22"/>
      <c r="MUH54" s="22"/>
      <c r="MUI54" s="22"/>
      <c r="MUJ54" s="22"/>
      <c r="MUK54" s="22"/>
      <c r="MUL54" s="22"/>
      <c r="MUM54" s="22"/>
      <c r="MUN54" s="22"/>
      <c r="MUO54" s="22"/>
      <c r="MUP54" s="22"/>
      <c r="MUQ54" s="22"/>
      <c r="MUR54" s="22"/>
      <c r="MUS54" s="22"/>
      <c r="MUT54" s="22"/>
      <c r="MUU54" s="22"/>
      <c r="MUV54" s="22"/>
      <c r="MUW54" s="22"/>
      <c r="MUX54" s="22"/>
      <c r="MUY54" s="22"/>
      <c r="MUZ54" s="22"/>
      <c r="MVA54" s="22"/>
      <c r="MVB54" s="22"/>
      <c r="MVC54" s="22"/>
      <c r="MVD54" s="22"/>
      <c r="MVE54" s="22"/>
      <c r="MVF54" s="22"/>
      <c r="MVG54" s="22"/>
      <c r="MVH54" s="22"/>
      <c r="MVI54" s="22"/>
      <c r="MVJ54" s="22"/>
      <c r="MVK54" s="22"/>
      <c r="MVL54" s="22"/>
      <c r="MVM54" s="22"/>
      <c r="MVN54" s="22"/>
      <c r="MVO54" s="22"/>
      <c r="MVP54" s="22"/>
      <c r="MVQ54" s="22"/>
      <c r="MVR54" s="22"/>
      <c r="MVS54" s="22"/>
      <c r="MVT54" s="22"/>
      <c r="MVU54" s="22"/>
      <c r="MVV54" s="22"/>
      <c r="MVW54" s="22"/>
      <c r="MVX54" s="22"/>
      <c r="MVY54" s="22"/>
      <c r="MVZ54" s="22"/>
      <c r="MWA54" s="22"/>
      <c r="MWB54" s="22"/>
      <c r="MWC54" s="22"/>
      <c r="MWD54" s="22"/>
      <c r="MWE54" s="22"/>
      <c r="MWF54" s="22"/>
      <c r="MWG54" s="22"/>
      <c r="MWH54" s="22"/>
      <c r="MWI54" s="22"/>
      <c r="MWJ54" s="22"/>
      <c r="MWK54" s="22"/>
      <c r="MWL54" s="22"/>
      <c r="MWM54" s="22"/>
      <c r="MWN54" s="22"/>
      <c r="MWO54" s="22"/>
      <c r="MWP54" s="22"/>
      <c r="MWQ54" s="22"/>
      <c r="MWR54" s="22"/>
      <c r="MWS54" s="22"/>
      <c r="MWT54" s="22"/>
      <c r="MWU54" s="22"/>
      <c r="MWV54" s="22"/>
      <c r="MWW54" s="22"/>
      <c r="MWX54" s="22"/>
      <c r="MWY54" s="22"/>
      <c r="MWZ54" s="22"/>
      <c r="MXA54" s="22"/>
      <c r="MXB54" s="22"/>
      <c r="MXC54" s="22"/>
      <c r="MXD54" s="22"/>
      <c r="MXE54" s="22"/>
      <c r="MXF54" s="22"/>
      <c r="MXG54" s="22"/>
      <c r="MXH54" s="22"/>
      <c r="MXI54" s="22"/>
      <c r="MXJ54" s="22"/>
      <c r="MXK54" s="22"/>
      <c r="MXL54" s="22"/>
      <c r="MXM54" s="22"/>
      <c r="MXN54" s="22"/>
      <c r="MXO54" s="22"/>
      <c r="MXP54" s="22"/>
      <c r="MXQ54" s="22"/>
      <c r="MXR54" s="22"/>
      <c r="MXS54" s="22"/>
      <c r="MXT54" s="22"/>
      <c r="MXU54" s="22"/>
      <c r="MXV54" s="22"/>
      <c r="MXW54" s="22"/>
      <c r="MXX54" s="22"/>
      <c r="MXY54" s="22"/>
      <c r="MXZ54" s="22"/>
      <c r="MYA54" s="22"/>
      <c r="MYB54" s="22"/>
      <c r="MYC54" s="22"/>
      <c r="MYD54" s="22"/>
      <c r="MYE54" s="22"/>
      <c r="MYF54" s="22"/>
      <c r="MYG54" s="22"/>
      <c r="MYH54" s="22"/>
      <c r="MYI54" s="22"/>
      <c r="MYJ54" s="22"/>
      <c r="MYK54" s="22"/>
      <c r="MYL54" s="22"/>
      <c r="MYM54" s="22"/>
      <c r="MYN54" s="22"/>
      <c r="MYO54" s="22"/>
      <c r="MYP54" s="22"/>
      <c r="MYQ54" s="22"/>
      <c r="MYR54" s="22"/>
      <c r="MYS54" s="22"/>
      <c r="MYT54" s="22"/>
      <c r="MYU54" s="22"/>
      <c r="MYV54" s="22"/>
      <c r="MYW54" s="22"/>
      <c r="MYX54" s="22"/>
      <c r="MYY54" s="22"/>
      <c r="MYZ54" s="22"/>
      <c r="MZA54" s="22"/>
      <c r="MZB54" s="22"/>
      <c r="MZC54" s="22"/>
      <c r="MZD54" s="22"/>
      <c r="MZE54" s="22"/>
      <c r="MZF54" s="22"/>
      <c r="MZG54" s="22"/>
      <c r="MZH54" s="22"/>
      <c r="MZI54" s="22"/>
      <c r="MZJ54" s="22"/>
      <c r="MZK54" s="22"/>
      <c r="MZL54" s="22"/>
      <c r="MZM54" s="22"/>
      <c r="MZN54" s="22"/>
      <c r="MZO54" s="22"/>
      <c r="MZP54" s="22"/>
      <c r="MZQ54" s="22"/>
      <c r="MZR54" s="22"/>
      <c r="MZS54" s="22"/>
      <c r="MZT54" s="22"/>
      <c r="MZU54" s="22"/>
      <c r="MZV54" s="22"/>
      <c r="MZW54" s="22"/>
      <c r="MZX54" s="22"/>
      <c r="MZY54" s="22"/>
      <c r="MZZ54" s="22"/>
      <c r="NAA54" s="22"/>
      <c r="NAB54" s="22"/>
      <c r="NAC54" s="22"/>
      <c r="NAD54" s="22"/>
      <c r="NAE54" s="22"/>
      <c r="NAF54" s="22"/>
      <c r="NAG54" s="22"/>
      <c r="NAH54" s="22"/>
      <c r="NAI54" s="22"/>
      <c r="NAJ54" s="22"/>
      <c r="NAK54" s="22"/>
      <c r="NAL54" s="22"/>
      <c r="NAM54" s="22"/>
      <c r="NAN54" s="22"/>
      <c r="NAO54" s="22"/>
      <c r="NAP54" s="22"/>
      <c r="NAQ54" s="22"/>
      <c r="NAR54" s="22"/>
      <c r="NAS54" s="22"/>
      <c r="NAT54" s="22"/>
      <c r="NAU54" s="22"/>
      <c r="NAV54" s="22"/>
      <c r="NAW54" s="22"/>
      <c r="NAX54" s="22"/>
      <c r="NAY54" s="22"/>
      <c r="NAZ54" s="22"/>
      <c r="NBA54" s="22"/>
      <c r="NBB54" s="22"/>
      <c r="NBC54" s="22"/>
      <c r="NBD54" s="22"/>
      <c r="NBE54" s="22"/>
      <c r="NBF54" s="22"/>
      <c r="NBG54" s="22"/>
      <c r="NBH54" s="22"/>
      <c r="NBI54" s="22"/>
      <c r="NBJ54" s="22"/>
      <c r="NBK54" s="22"/>
      <c r="NBL54" s="22"/>
      <c r="NBM54" s="22"/>
      <c r="NBN54" s="22"/>
      <c r="NBO54" s="22"/>
      <c r="NBP54" s="22"/>
      <c r="NBQ54" s="22"/>
      <c r="NBR54" s="22"/>
      <c r="NBS54" s="22"/>
      <c r="NBT54" s="22"/>
      <c r="NBU54" s="22"/>
      <c r="NBV54" s="22"/>
      <c r="NBW54" s="22"/>
      <c r="NBX54" s="22"/>
      <c r="NBY54" s="22"/>
      <c r="NBZ54" s="22"/>
      <c r="NCA54" s="22"/>
      <c r="NCB54" s="22"/>
      <c r="NCC54" s="22"/>
      <c r="NCD54" s="22"/>
      <c r="NCE54" s="22"/>
      <c r="NCF54" s="22"/>
      <c r="NCG54" s="22"/>
      <c r="NCH54" s="22"/>
      <c r="NCI54" s="22"/>
      <c r="NCJ54" s="22"/>
      <c r="NCK54" s="22"/>
      <c r="NCL54" s="22"/>
      <c r="NCM54" s="22"/>
      <c r="NCN54" s="22"/>
      <c r="NCO54" s="22"/>
      <c r="NCP54" s="22"/>
      <c r="NCQ54" s="22"/>
      <c r="NCR54" s="22"/>
      <c r="NCS54" s="22"/>
      <c r="NCT54" s="22"/>
      <c r="NCU54" s="22"/>
      <c r="NCV54" s="22"/>
      <c r="NCW54" s="22"/>
      <c r="NCX54" s="22"/>
      <c r="NCY54" s="22"/>
      <c r="NCZ54" s="22"/>
      <c r="NDA54" s="22"/>
      <c r="NDB54" s="22"/>
      <c r="NDC54" s="22"/>
      <c r="NDD54" s="22"/>
      <c r="NDE54" s="22"/>
      <c r="NDF54" s="22"/>
      <c r="NDG54" s="22"/>
      <c r="NDH54" s="22"/>
      <c r="NDI54" s="22"/>
      <c r="NDJ54" s="22"/>
      <c r="NDK54" s="22"/>
      <c r="NDL54" s="22"/>
      <c r="NDM54" s="22"/>
      <c r="NDN54" s="22"/>
      <c r="NDO54" s="22"/>
      <c r="NDP54" s="22"/>
      <c r="NDQ54" s="22"/>
      <c r="NDR54" s="22"/>
      <c r="NDS54" s="22"/>
      <c r="NDT54" s="22"/>
      <c r="NDU54" s="22"/>
      <c r="NDV54" s="22"/>
      <c r="NDW54" s="22"/>
      <c r="NDX54" s="22"/>
      <c r="NDY54" s="22"/>
      <c r="NDZ54" s="22"/>
      <c r="NEA54" s="22"/>
      <c r="NEB54" s="22"/>
      <c r="NEC54" s="22"/>
      <c r="NED54" s="22"/>
      <c r="NEE54" s="22"/>
      <c r="NEF54" s="22"/>
      <c r="NEG54" s="22"/>
      <c r="NEH54" s="22"/>
      <c r="NEI54" s="22"/>
      <c r="NEJ54" s="22"/>
      <c r="NEK54" s="22"/>
      <c r="NEL54" s="22"/>
      <c r="NEM54" s="22"/>
      <c r="NEN54" s="22"/>
      <c r="NEO54" s="22"/>
      <c r="NEP54" s="22"/>
      <c r="NEQ54" s="22"/>
      <c r="NER54" s="22"/>
      <c r="NES54" s="22"/>
      <c r="NET54" s="22"/>
      <c r="NEU54" s="22"/>
      <c r="NEV54" s="22"/>
      <c r="NEW54" s="22"/>
      <c r="NEX54" s="22"/>
      <c r="NEY54" s="22"/>
      <c r="NEZ54" s="22"/>
      <c r="NFA54" s="22"/>
      <c r="NFB54" s="22"/>
      <c r="NFC54" s="22"/>
      <c r="NFD54" s="22"/>
      <c r="NFE54" s="22"/>
      <c r="NFF54" s="22"/>
      <c r="NFG54" s="22"/>
      <c r="NFH54" s="22"/>
      <c r="NFI54" s="22"/>
      <c r="NFJ54" s="22"/>
      <c r="NFK54" s="22"/>
      <c r="NFL54" s="22"/>
      <c r="NFM54" s="22"/>
      <c r="NFN54" s="22"/>
      <c r="NFO54" s="22"/>
      <c r="NFP54" s="22"/>
      <c r="NFQ54" s="22"/>
      <c r="NFR54" s="22"/>
      <c r="NFS54" s="22"/>
      <c r="NFT54" s="22"/>
      <c r="NFU54" s="22"/>
      <c r="NFV54" s="22"/>
      <c r="NFW54" s="22"/>
      <c r="NFX54" s="22"/>
      <c r="NFY54" s="22"/>
      <c r="NFZ54" s="22"/>
      <c r="NGA54" s="22"/>
      <c r="NGB54" s="22"/>
      <c r="NGC54" s="22"/>
      <c r="NGD54" s="22"/>
      <c r="NGE54" s="22"/>
      <c r="NGF54" s="22"/>
      <c r="NGG54" s="22"/>
      <c r="NGH54" s="22"/>
      <c r="NGI54" s="22"/>
      <c r="NGJ54" s="22"/>
      <c r="NGK54" s="22"/>
      <c r="NGL54" s="22"/>
      <c r="NGM54" s="22"/>
      <c r="NGN54" s="22"/>
      <c r="NGO54" s="22"/>
      <c r="NGP54" s="22"/>
      <c r="NGQ54" s="22"/>
      <c r="NGR54" s="22"/>
      <c r="NGS54" s="22"/>
      <c r="NGT54" s="22"/>
      <c r="NGU54" s="22"/>
      <c r="NGV54" s="22"/>
      <c r="NGW54" s="22"/>
      <c r="NGX54" s="22"/>
      <c r="NGY54" s="22"/>
      <c r="NGZ54" s="22"/>
      <c r="NHA54" s="22"/>
      <c r="NHB54" s="22"/>
      <c r="NHC54" s="22"/>
      <c r="NHD54" s="22"/>
      <c r="NHE54" s="22"/>
      <c r="NHF54" s="22"/>
      <c r="NHG54" s="22"/>
      <c r="NHH54" s="22"/>
      <c r="NHI54" s="22"/>
      <c r="NHJ54" s="22"/>
      <c r="NHK54" s="22"/>
      <c r="NHL54" s="22"/>
      <c r="NHM54" s="22"/>
      <c r="NHN54" s="22"/>
      <c r="NHO54" s="22"/>
      <c r="NHP54" s="22"/>
      <c r="NHQ54" s="22"/>
      <c r="NHR54" s="22"/>
      <c r="NHS54" s="22"/>
      <c r="NHT54" s="22"/>
      <c r="NHU54" s="22"/>
      <c r="NHV54" s="22"/>
      <c r="NHW54" s="22"/>
      <c r="NHX54" s="22"/>
      <c r="NHY54" s="22"/>
      <c r="NHZ54" s="22"/>
      <c r="NIA54" s="22"/>
      <c r="NIB54" s="22"/>
      <c r="NIC54" s="22"/>
      <c r="NID54" s="22"/>
      <c r="NIE54" s="22"/>
      <c r="NIF54" s="22"/>
      <c r="NIG54" s="22"/>
      <c r="NIH54" s="22"/>
      <c r="NII54" s="22"/>
      <c r="NIJ54" s="22"/>
      <c r="NIK54" s="22"/>
      <c r="NIL54" s="22"/>
      <c r="NIM54" s="22"/>
      <c r="NIN54" s="22"/>
      <c r="NIO54" s="22"/>
      <c r="NIP54" s="22"/>
      <c r="NIQ54" s="22"/>
      <c r="NIR54" s="22"/>
      <c r="NIS54" s="22"/>
      <c r="NIT54" s="22"/>
      <c r="NIU54" s="22"/>
      <c r="NIV54" s="22"/>
      <c r="NIW54" s="22"/>
      <c r="NIX54" s="22"/>
      <c r="NIY54" s="22"/>
      <c r="NIZ54" s="22"/>
      <c r="NJA54" s="22"/>
      <c r="NJB54" s="22"/>
      <c r="NJC54" s="22"/>
      <c r="NJD54" s="22"/>
      <c r="NJE54" s="22"/>
      <c r="NJF54" s="22"/>
      <c r="NJG54" s="22"/>
      <c r="NJH54" s="22"/>
      <c r="NJI54" s="22"/>
      <c r="NJJ54" s="22"/>
      <c r="NJK54" s="22"/>
      <c r="NJL54" s="22"/>
      <c r="NJM54" s="22"/>
      <c r="NJN54" s="22"/>
      <c r="NJO54" s="22"/>
      <c r="NJP54" s="22"/>
      <c r="NJQ54" s="22"/>
      <c r="NJR54" s="22"/>
      <c r="NJS54" s="22"/>
      <c r="NJT54" s="22"/>
      <c r="NJU54" s="22"/>
      <c r="NJV54" s="22"/>
      <c r="NJW54" s="22"/>
      <c r="NJX54" s="22"/>
      <c r="NJY54" s="22"/>
      <c r="NJZ54" s="22"/>
      <c r="NKA54" s="22"/>
      <c r="NKB54" s="22"/>
      <c r="NKC54" s="22"/>
      <c r="NKD54" s="22"/>
      <c r="NKE54" s="22"/>
      <c r="NKF54" s="22"/>
      <c r="NKG54" s="22"/>
      <c r="NKH54" s="22"/>
      <c r="NKI54" s="22"/>
      <c r="NKJ54" s="22"/>
      <c r="NKK54" s="22"/>
      <c r="NKL54" s="22"/>
      <c r="NKM54" s="22"/>
      <c r="NKN54" s="22"/>
      <c r="NKO54" s="22"/>
      <c r="NKP54" s="22"/>
      <c r="NKQ54" s="22"/>
      <c r="NKR54" s="22"/>
      <c r="NKS54" s="22"/>
      <c r="NKT54" s="22"/>
      <c r="NKU54" s="22"/>
      <c r="NKV54" s="22"/>
      <c r="NKW54" s="22"/>
      <c r="NKX54" s="22"/>
      <c r="NKY54" s="22"/>
      <c r="NKZ54" s="22"/>
      <c r="NLA54" s="22"/>
      <c r="NLB54" s="22"/>
      <c r="NLC54" s="22"/>
      <c r="NLD54" s="22"/>
      <c r="NLE54" s="22"/>
      <c r="NLF54" s="22"/>
      <c r="NLG54" s="22"/>
      <c r="NLH54" s="22"/>
      <c r="NLI54" s="22"/>
      <c r="NLJ54" s="22"/>
      <c r="NLK54" s="22"/>
      <c r="NLL54" s="22"/>
      <c r="NLM54" s="22"/>
      <c r="NLN54" s="22"/>
      <c r="NLO54" s="22"/>
      <c r="NLP54" s="22"/>
      <c r="NLQ54" s="22"/>
      <c r="NLR54" s="22"/>
      <c r="NLS54" s="22"/>
      <c r="NLT54" s="22"/>
      <c r="NLU54" s="22"/>
      <c r="NLV54" s="22"/>
      <c r="NLW54" s="22"/>
      <c r="NLX54" s="22"/>
      <c r="NLY54" s="22"/>
      <c r="NLZ54" s="22"/>
      <c r="NMA54" s="22"/>
      <c r="NMB54" s="22"/>
      <c r="NMC54" s="22"/>
      <c r="NMD54" s="22"/>
      <c r="NME54" s="22"/>
      <c r="NMF54" s="22"/>
      <c r="NMG54" s="22"/>
      <c r="NMH54" s="22"/>
      <c r="NMI54" s="22"/>
      <c r="NMJ54" s="22"/>
      <c r="NMK54" s="22"/>
      <c r="NML54" s="22"/>
      <c r="NMM54" s="22"/>
      <c r="NMN54" s="22"/>
      <c r="NMO54" s="22"/>
      <c r="NMP54" s="22"/>
      <c r="NMQ54" s="22"/>
      <c r="NMR54" s="22"/>
      <c r="NMS54" s="22"/>
      <c r="NMT54" s="22"/>
      <c r="NMU54" s="22"/>
      <c r="NMV54" s="22"/>
      <c r="NMW54" s="22"/>
      <c r="NMX54" s="22"/>
      <c r="NMY54" s="22"/>
      <c r="NMZ54" s="22"/>
      <c r="NNA54" s="22"/>
      <c r="NNB54" s="22"/>
      <c r="NNC54" s="22"/>
      <c r="NND54" s="22"/>
      <c r="NNE54" s="22"/>
      <c r="NNF54" s="22"/>
      <c r="NNG54" s="22"/>
      <c r="NNH54" s="22"/>
      <c r="NNI54" s="22"/>
      <c r="NNJ54" s="22"/>
      <c r="NNK54" s="22"/>
      <c r="NNL54" s="22"/>
      <c r="NNM54" s="22"/>
      <c r="NNN54" s="22"/>
      <c r="NNO54" s="22"/>
      <c r="NNP54" s="22"/>
      <c r="NNQ54" s="22"/>
      <c r="NNR54" s="22"/>
      <c r="NNS54" s="22"/>
      <c r="NNT54" s="22"/>
      <c r="NNU54" s="22"/>
      <c r="NNV54" s="22"/>
      <c r="NNW54" s="22"/>
      <c r="NNX54" s="22"/>
      <c r="NNY54" s="22"/>
      <c r="NNZ54" s="22"/>
      <c r="NOA54" s="22"/>
      <c r="NOB54" s="22"/>
      <c r="NOC54" s="22"/>
      <c r="NOD54" s="22"/>
      <c r="NOE54" s="22"/>
      <c r="NOF54" s="22"/>
      <c r="NOG54" s="22"/>
      <c r="NOH54" s="22"/>
      <c r="NOI54" s="22"/>
      <c r="NOJ54" s="22"/>
      <c r="NOK54" s="22"/>
      <c r="NOL54" s="22"/>
      <c r="NOM54" s="22"/>
      <c r="NON54" s="22"/>
      <c r="NOO54" s="22"/>
      <c r="NOP54" s="22"/>
      <c r="NOQ54" s="22"/>
      <c r="NOR54" s="22"/>
      <c r="NOS54" s="22"/>
      <c r="NOT54" s="22"/>
      <c r="NOU54" s="22"/>
      <c r="NOV54" s="22"/>
      <c r="NOW54" s="22"/>
      <c r="NOX54" s="22"/>
      <c r="NOY54" s="22"/>
      <c r="NOZ54" s="22"/>
      <c r="NPA54" s="22"/>
      <c r="NPB54" s="22"/>
      <c r="NPC54" s="22"/>
      <c r="NPD54" s="22"/>
      <c r="NPE54" s="22"/>
      <c r="NPF54" s="22"/>
      <c r="NPG54" s="22"/>
      <c r="NPH54" s="22"/>
      <c r="NPI54" s="22"/>
      <c r="NPJ54" s="22"/>
      <c r="NPK54" s="22"/>
      <c r="NPL54" s="22"/>
      <c r="NPM54" s="22"/>
      <c r="NPN54" s="22"/>
      <c r="NPO54" s="22"/>
      <c r="NPP54" s="22"/>
      <c r="NPQ54" s="22"/>
      <c r="NPR54" s="22"/>
      <c r="NPS54" s="22"/>
      <c r="NPT54" s="22"/>
      <c r="NPU54" s="22"/>
      <c r="NPV54" s="22"/>
      <c r="NPW54" s="22"/>
      <c r="NPX54" s="22"/>
      <c r="NPY54" s="22"/>
      <c r="NPZ54" s="22"/>
      <c r="NQA54" s="22"/>
      <c r="NQB54" s="22"/>
      <c r="NQC54" s="22"/>
      <c r="NQD54" s="22"/>
      <c r="NQE54" s="22"/>
      <c r="NQF54" s="22"/>
      <c r="NQG54" s="22"/>
      <c r="NQH54" s="22"/>
      <c r="NQI54" s="22"/>
      <c r="NQJ54" s="22"/>
      <c r="NQK54" s="22"/>
      <c r="NQL54" s="22"/>
      <c r="NQM54" s="22"/>
      <c r="NQN54" s="22"/>
      <c r="NQO54" s="22"/>
      <c r="NQP54" s="22"/>
      <c r="NQQ54" s="22"/>
      <c r="NQR54" s="22"/>
      <c r="NQS54" s="22"/>
      <c r="NQT54" s="22"/>
      <c r="NQU54" s="22"/>
      <c r="NQV54" s="22"/>
      <c r="NQW54" s="22"/>
      <c r="NQX54" s="22"/>
      <c r="NQY54" s="22"/>
      <c r="NQZ54" s="22"/>
      <c r="NRA54" s="22"/>
      <c r="NRB54" s="22"/>
      <c r="NRC54" s="22"/>
      <c r="NRD54" s="22"/>
      <c r="NRE54" s="22"/>
      <c r="NRF54" s="22"/>
      <c r="NRG54" s="22"/>
      <c r="NRH54" s="22"/>
      <c r="NRI54" s="22"/>
      <c r="NRJ54" s="22"/>
      <c r="NRK54" s="22"/>
      <c r="NRL54" s="22"/>
      <c r="NRM54" s="22"/>
      <c r="NRN54" s="22"/>
      <c r="NRO54" s="22"/>
      <c r="NRP54" s="22"/>
      <c r="NRQ54" s="22"/>
      <c r="NRR54" s="22"/>
      <c r="NRS54" s="22"/>
      <c r="NRT54" s="22"/>
      <c r="NRU54" s="22"/>
      <c r="NRV54" s="22"/>
      <c r="NRW54" s="22"/>
      <c r="NRX54" s="22"/>
      <c r="NRY54" s="22"/>
      <c r="NRZ54" s="22"/>
      <c r="NSA54" s="22"/>
      <c r="NSB54" s="22"/>
      <c r="NSC54" s="22"/>
      <c r="NSD54" s="22"/>
      <c r="NSE54" s="22"/>
      <c r="NSF54" s="22"/>
      <c r="NSG54" s="22"/>
      <c r="NSH54" s="22"/>
      <c r="NSI54" s="22"/>
      <c r="NSJ54" s="22"/>
      <c r="NSK54" s="22"/>
      <c r="NSL54" s="22"/>
      <c r="NSM54" s="22"/>
      <c r="NSN54" s="22"/>
      <c r="NSO54" s="22"/>
      <c r="NSP54" s="22"/>
      <c r="NSQ54" s="22"/>
      <c r="NSR54" s="22"/>
      <c r="NSS54" s="22"/>
      <c r="NST54" s="22"/>
      <c r="NSU54" s="22"/>
      <c r="NSV54" s="22"/>
      <c r="NSW54" s="22"/>
      <c r="NSX54" s="22"/>
      <c r="NSY54" s="22"/>
      <c r="NSZ54" s="22"/>
      <c r="NTA54" s="22"/>
      <c r="NTB54" s="22"/>
      <c r="NTC54" s="22"/>
      <c r="NTD54" s="22"/>
      <c r="NTE54" s="22"/>
      <c r="NTF54" s="22"/>
      <c r="NTG54" s="22"/>
      <c r="NTH54" s="22"/>
      <c r="NTI54" s="22"/>
      <c r="NTJ54" s="22"/>
      <c r="NTK54" s="22"/>
      <c r="NTL54" s="22"/>
      <c r="NTM54" s="22"/>
      <c r="NTN54" s="22"/>
      <c r="NTO54" s="22"/>
      <c r="NTP54" s="22"/>
      <c r="NTQ54" s="22"/>
      <c r="NTR54" s="22"/>
      <c r="NTS54" s="22"/>
      <c r="NTT54" s="22"/>
      <c r="NTU54" s="22"/>
      <c r="NTV54" s="22"/>
      <c r="NTW54" s="22"/>
      <c r="NTX54" s="22"/>
      <c r="NTY54" s="22"/>
      <c r="NTZ54" s="22"/>
      <c r="NUA54" s="22"/>
      <c r="NUB54" s="22"/>
      <c r="NUC54" s="22"/>
      <c r="NUD54" s="22"/>
      <c r="NUE54" s="22"/>
      <c r="NUF54" s="22"/>
      <c r="NUG54" s="22"/>
      <c r="NUH54" s="22"/>
      <c r="NUI54" s="22"/>
      <c r="NUJ54" s="22"/>
      <c r="NUK54" s="22"/>
      <c r="NUL54" s="22"/>
      <c r="NUM54" s="22"/>
      <c r="NUN54" s="22"/>
      <c r="NUO54" s="22"/>
      <c r="NUP54" s="22"/>
      <c r="NUQ54" s="22"/>
      <c r="NUR54" s="22"/>
      <c r="NUS54" s="22"/>
      <c r="NUT54" s="22"/>
      <c r="NUU54" s="22"/>
      <c r="NUV54" s="22"/>
      <c r="NUW54" s="22"/>
      <c r="NUX54" s="22"/>
      <c r="NUY54" s="22"/>
      <c r="NUZ54" s="22"/>
      <c r="NVA54" s="22"/>
      <c r="NVB54" s="22"/>
      <c r="NVC54" s="22"/>
      <c r="NVD54" s="22"/>
      <c r="NVE54" s="22"/>
      <c r="NVF54" s="22"/>
      <c r="NVG54" s="22"/>
      <c r="NVH54" s="22"/>
      <c r="NVI54" s="22"/>
      <c r="NVJ54" s="22"/>
      <c r="NVK54" s="22"/>
      <c r="NVL54" s="22"/>
      <c r="NVM54" s="22"/>
      <c r="NVN54" s="22"/>
      <c r="NVO54" s="22"/>
      <c r="NVP54" s="22"/>
      <c r="NVQ54" s="22"/>
      <c r="NVR54" s="22"/>
      <c r="NVS54" s="22"/>
      <c r="NVT54" s="22"/>
      <c r="NVU54" s="22"/>
      <c r="NVV54" s="22"/>
      <c r="NVW54" s="22"/>
      <c r="NVX54" s="22"/>
      <c r="NVY54" s="22"/>
      <c r="NVZ54" s="22"/>
      <c r="NWA54" s="22"/>
      <c r="NWB54" s="22"/>
      <c r="NWC54" s="22"/>
      <c r="NWD54" s="22"/>
      <c r="NWE54" s="22"/>
      <c r="NWF54" s="22"/>
      <c r="NWG54" s="22"/>
      <c r="NWH54" s="22"/>
      <c r="NWI54" s="22"/>
      <c r="NWJ54" s="22"/>
      <c r="NWK54" s="22"/>
      <c r="NWL54" s="22"/>
      <c r="NWM54" s="22"/>
      <c r="NWN54" s="22"/>
      <c r="NWO54" s="22"/>
      <c r="NWP54" s="22"/>
      <c r="NWQ54" s="22"/>
      <c r="NWR54" s="22"/>
      <c r="NWS54" s="22"/>
      <c r="NWT54" s="22"/>
      <c r="NWU54" s="22"/>
      <c r="NWV54" s="22"/>
      <c r="NWW54" s="22"/>
      <c r="NWX54" s="22"/>
      <c r="NWY54" s="22"/>
      <c r="NWZ54" s="22"/>
      <c r="NXA54" s="22"/>
      <c r="NXB54" s="22"/>
      <c r="NXC54" s="22"/>
      <c r="NXD54" s="22"/>
      <c r="NXE54" s="22"/>
      <c r="NXF54" s="22"/>
      <c r="NXG54" s="22"/>
      <c r="NXH54" s="22"/>
      <c r="NXI54" s="22"/>
      <c r="NXJ54" s="22"/>
      <c r="NXK54" s="22"/>
      <c r="NXL54" s="22"/>
      <c r="NXM54" s="22"/>
      <c r="NXN54" s="22"/>
      <c r="NXO54" s="22"/>
      <c r="NXP54" s="22"/>
      <c r="NXQ54" s="22"/>
      <c r="NXR54" s="22"/>
      <c r="NXS54" s="22"/>
      <c r="NXT54" s="22"/>
      <c r="NXU54" s="22"/>
      <c r="NXV54" s="22"/>
      <c r="NXW54" s="22"/>
      <c r="NXX54" s="22"/>
      <c r="NXY54" s="22"/>
      <c r="NXZ54" s="22"/>
      <c r="NYA54" s="22"/>
      <c r="NYB54" s="22"/>
      <c r="NYC54" s="22"/>
      <c r="NYD54" s="22"/>
      <c r="NYE54" s="22"/>
      <c r="NYF54" s="22"/>
      <c r="NYG54" s="22"/>
      <c r="NYH54" s="22"/>
      <c r="NYI54" s="22"/>
      <c r="NYJ54" s="22"/>
      <c r="NYK54" s="22"/>
      <c r="NYL54" s="22"/>
      <c r="NYM54" s="22"/>
      <c r="NYN54" s="22"/>
      <c r="NYO54" s="22"/>
      <c r="NYP54" s="22"/>
      <c r="NYQ54" s="22"/>
      <c r="NYR54" s="22"/>
      <c r="NYS54" s="22"/>
      <c r="NYT54" s="22"/>
      <c r="NYU54" s="22"/>
      <c r="NYV54" s="22"/>
      <c r="NYW54" s="22"/>
      <c r="NYX54" s="22"/>
      <c r="NYY54" s="22"/>
      <c r="NYZ54" s="22"/>
      <c r="NZA54" s="22"/>
      <c r="NZB54" s="22"/>
      <c r="NZC54" s="22"/>
      <c r="NZD54" s="22"/>
      <c r="NZE54" s="22"/>
      <c r="NZF54" s="22"/>
      <c r="NZG54" s="22"/>
      <c r="NZH54" s="22"/>
      <c r="NZI54" s="22"/>
      <c r="NZJ54" s="22"/>
      <c r="NZK54" s="22"/>
      <c r="NZL54" s="22"/>
      <c r="NZM54" s="22"/>
      <c r="NZN54" s="22"/>
      <c r="NZO54" s="22"/>
      <c r="NZP54" s="22"/>
      <c r="NZQ54" s="22"/>
      <c r="NZR54" s="22"/>
      <c r="NZS54" s="22"/>
      <c r="NZT54" s="22"/>
      <c r="NZU54" s="22"/>
      <c r="NZV54" s="22"/>
      <c r="NZW54" s="22"/>
      <c r="NZX54" s="22"/>
      <c r="NZY54" s="22"/>
      <c r="NZZ54" s="22"/>
      <c r="OAA54" s="22"/>
      <c r="OAB54" s="22"/>
      <c r="OAC54" s="22"/>
      <c r="OAD54" s="22"/>
      <c r="OAE54" s="22"/>
      <c r="OAF54" s="22"/>
      <c r="OAG54" s="22"/>
      <c r="OAH54" s="22"/>
      <c r="OAI54" s="22"/>
      <c r="OAJ54" s="22"/>
      <c r="OAK54" s="22"/>
      <c r="OAL54" s="22"/>
      <c r="OAM54" s="22"/>
      <c r="OAN54" s="22"/>
      <c r="OAO54" s="22"/>
      <c r="OAP54" s="22"/>
      <c r="OAQ54" s="22"/>
      <c r="OAR54" s="22"/>
      <c r="OAS54" s="22"/>
      <c r="OAT54" s="22"/>
      <c r="OAU54" s="22"/>
      <c r="OAV54" s="22"/>
      <c r="OAW54" s="22"/>
      <c r="OAX54" s="22"/>
      <c r="OAY54" s="22"/>
      <c r="OAZ54" s="22"/>
      <c r="OBA54" s="22"/>
      <c r="OBB54" s="22"/>
      <c r="OBC54" s="22"/>
      <c r="OBD54" s="22"/>
      <c r="OBE54" s="22"/>
      <c r="OBF54" s="22"/>
      <c r="OBG54" s="22"/>
      <c r="OBH54" s="22"/>
      <c r="OBI54" s="22"/>
      <c r="OBJ54" s="22"/>
      <c r="OBK54" s="22"/>
      <c r="OBL54" s="22"/>
      <c r="OBM54" s="22"/>
      <c r="OBN54" s="22"/>
      <c r="OBO54" s="22"/>
      <c r="OBP54" s="22"/>
      <c r="OBQ54" s="22"/>
      <c r="OBR54" s="22"/>
      <c r="OBS54" s="22"/>
      <c r="OBT54" s="22"/>
      <c r="OBU54" s="22"/>
      <c r="OBV54" s="22"/>
      <c r="OBW54" s="22"/>
      <c r="OBX54" s="22"/>
      <c r="OBY54" s="22"/>
      <c r="OBZ54" s="22"/>
      <c r="OCA54" s="22"/>
      <c r="OCB54" s="22"/>
      <c r="OCC54" s="22"/>
      <c r="OCD54" s="22"/>
      <c r="OCE54" s="22"/>
      <c r="OCF54" s="22"/>
      <c r="OCG54" s="22"/>
      <c r="OCH54" s="22"/>
      <c r="OCI54" s="22"/>
      <c r="OCJ54" s="22"/>
      <c r="OCK54" s="22"/>
      <c r="OCL54" s="22"/>
      <c r="OCM54" s="22"/>
      <c r="OCN54" s="22"/>
      <c r="OCO54" s="22"/>
      <c r="OCP54" s="22"/>
      <c r="OCQ54" s="22"/>
      <c r="OCR54" s="22"/>
      <c r="OCS54" s="22"/>
      <c r="OCT54" s="22"/>
      <c r="OCU54" s="22"/>
      <c r="OCV54" s="22"/>
      <c r="OCW54" s="22"/>
      <c r="OCX54" s="22"/>
      <c r="OCY54" s="22"/>
      <c r="OCZ54" s="22"/>
      <c r="ODA54" s="22"/>
      <c r="ODB54" s="22"/>
      <c r="ODC54" s="22"/>
      <c r="ODD54" s="22"/>
      <c r="ODE54" s="22"/>
      <c r="ODF54" s="22"/>
      <c r="ODG54" s="22"/>
      <c r="ODH54" s="22"/>
      <c r="ODI54" s="22"/>
      <c r="ODJ54" s="22"/>
      <c r="ODK54" s="22"/>
      <c r="ODL54" s="22"/>
      <c r="ODM54" s="22"/>
      <c r="ODN54" s="22"/>
      <c r="ODO54" s="22"/>
      <c r="ODP54" s="22"/>
      <c r="ODQ54" s="22"/>
      <c r="ODR54" s="22"/>
      <c r="ODS54" s="22"/>
      <c r="ODT54" s="22"/>
      <c r="ODU54" s="22"/>
      <c r="ODV54" s="22"/>
      <c r="ODW54" s="22"/>
      <c r="ODX54" s="22"/>
      <c r="ODY54" s="22"/>
      <c r="ODZ54" s="22"/>
      <c r="OEA54" s="22"/>
      <c r="OEB54" s="22"/>
      <c r="OEC54" s="22"/>
      <c r="OED54" s="22"/>
      <c r="OEE54" s="22"/>
      <c r="OEF54" s="22"/>
      <c r="OEG54" s="22"/>
      <c r="OEH54" s="22"/>
      <c r="OEI54" s="22"/>
      <c r="OEJ54" s="22"/>
      <c r="OEK54" s="22"/>
      <c r="OEL54" s="22"/>
      <c r="OEM54" s="22"/>
      <c r="OEN54" s="22"/>
      <c r="OEO54" s="22"/>
      <c r="OEP54" s="22"/>
      <c r="OEQ54" s="22"/>
      <c r="OER54" s="22"/>
      <c r="OES54" s="22"/>
      <c r="OET54" s="22"/>
      <c r="OEU54" s="22"/>
      <c r="OEV54" s="22"/>
      <c r="OEW54" s="22"/>
      <c r="OEX54" s="22"/>
      <c r="OEY54" s="22"/>
      <c r="OEZ54" s="22"/>
      <c r="OFA54" s="22"/>
      <c r="OFB54" s="22"/>
      <c r="OFC54" s="22"/>
      <c r="OFD54" s="22"/>
      <c r="OFE54" s="22"/>
      <c r="OFF54" s="22"/>
      <c r="OFG54" s="22"/>
      <c r="OFH54" s="22"/>
      <c r="OFI54" s="22"/>
      <c r="OFJ54" s="22"/>
      <c r="OFK54" s="22"/>
      <c r="OFL54" s="22"/>
      <c r="OFM54" s="22"/>
      <c r="OFN54" s="22"/>
      <c r="OFO54" s="22"/>
      <c r="OFP54" s="22"/>
      <c r="OFQ54" s="22"/>
      <c r="OFR54" s="22"/>
      <c r="OFS54" s="22"/>
      <c r="OFT54" s="22"/>
      <c r="OFU54" s="22"/>
      <c r="OFV54" s="22"/>
      <c r="OFW54" s="22"/>
      <c r="OFX54" s="22"/>
      <c r="OFY54" s="22"/>
      <c r="OFZ54" s="22"/>
      <c r="OGA54" s="22"/>
      <c r="OGB54" s="22"/>
      <c r="OGC54" s="22"/>
      <c r="OGD54" s="22"/>
      <c r="OGE54" s="22"/>
      <c r="OGF54" s="22"/>
      <c r="OGG54" s="22"/>
      <c r="OGH54" s="22"/>
      <c r="OGI54" s="22"/>
      <c r="OGJ54" s="22"/>
      <c r="OGK54" s="22"/>
      <c r="OGL54" s="22"/>
      <c r="OGM54" s="22"/>
      <c r="OGN54" s="22"/>
      <c r="OGO54" s="22"/>
      <c r="OGP54" s="22"/>
      <c r="OGQ54" s="22"/>
      <c r="OGR54" s="22"/>
      <c r="OGS54" s="22"/>
      <c r="OGT54" s="22"/>
      <c r="OGU54" s="22"/>
      <c r="OGV54" s="22"/>
      <c r="OGW54" s="22"/>
      <c r="OGX54" s="22"/>
      <c r="OGY54" s="22"/>
      <c r="OGZ54" s="22"/>
      <c r="OHA54" s="22"/>
      <c r="OHB54" s="22"/>
      <c r="OHC54" s="22"/>
      <c r="OHD54" s="22"/>
      <c r="OHE54" s="22"/>
      <c r="OHF54" s="22"/>
      <c r="OHG54" s="22"/>
      <c r="OHH54" s="22"/>
      <c r="OHI54" s="22"/>
      <c r="OHJ54" s="22"/>
      <c r="OHK54" s="22"/>
      <c r="OHL54" s="22"/>
      <c r="OHM54" s="22"/>
      <c r="OHN54" s="22"/>
      <c r="OHO54" s="22"/>
      <c r="OHP54" s="22"/>
      <c r="OHQ54" s="22"/>
      <c r="OHR54" s="22"/>
      <c r="OHS54" s="22"/>
      <c r="OHT54" s="22"/>
      <c r="OHU54" s="22"/>
      <c r="OHV54" s="22"/>
      <c r="OHW54" s="22"/>
      <c r="OHX54" s="22"/>
      <c r="OHY54" s="22"/>
      <c r="OHZ54" s="22"/>
      <c r="OIA54" s="22"/>
      <c r="OIB54" s="22"/>
      <c r="OIC54" s="22"/>
      <c r="OID54" s="22"/>
      <c r="OIE54" s="22"/>
      <c r="OIF54" s="22"/>
      <c r="OIG54" s="22"/>
      <c r="OIH54" s="22"/>
      <c r="OII54" s="22"/>
      <c r="OIJ54" s="22"/>
      <c r="OIK54" s="22"/>
      <c r="OIL54" s="22"/>
      <c r="OIM54" s="22"/>
      <c r="OIN54" s="22"/>
      <c r="OIO54" s="22"/>
      <c r="OIP54" s="22"/>
      <c r="OIQ54" s="22"/>
      <c r="OIR54" s="22"/>
      <c r="OIS54" s="22"/>
      <c r="OIT54" s="22"/>
      <c r="OIU54" s="22"/>
      <c r="OIV54" s="22"/>
      <c r="OIW54" s="22"/>
      <c r="OIX54" s="22"/>
      <c r="OIY54" s="22"/>
      <c r="OIZ54" s="22"/>
      <c r="OJA54" s="22"/>
      <c r="OJB54" s="22"/>
      <c r="OJC54" s="22"/>
      <c r="OJD54" s="22"/>
      <c r="OJE54" s="22"/>
      <c r="OJF54" s="22"/>
      <c r="OJG54" s="22"/>
      <c r="OJH54" s="22"/>
      <c r="OJI54" s="22"/>
      <c r="OJJ54" s="22"/>
      <c r="OJK54" s="22"/>
      <c r="OJL54" s="22"/>
      <c r="OJM54" s="22"/>
      <c r="OJN54" s="22"/>
      <c r="OJO54" s="22"/>
      <c r="OJP54" s="22"/>
      <c r="OJQ54" s="22"/>
      <c r="OJR54" s="22"/>
      <c r="OJS54" s="22"/>
      <c r="OJT54" s="22"/>
      <c r="OJU54" s="22"/>
      <c r="OJV54" s="22"/>
      <c r="OJW54" s="22"/>
      <c r="OJX54" s="22"/>
      <c r="OJY54" s="22"/>
      <c r="OJZ54" s="22"/>
      <c r="OKA54" s="22"/>
      <c r="OKB54" s="22"/>
      <c r="OKC54" s="22"/>
      <c r="OKD54" s="22"/>
      <c r="OKE54" s="22"/>
      <c r="OKF54" s="22"/>
      <c r="OKG54" s="22"/>
      <c r="OKH54" s="22"/>
      <c r="OKI54" s="22"/>
      <c r="OKJ54" s="22"/>
      <c r="OKK54" s="22"/>
      <c r="OKL54" s="22"/>
      <c r="OKM54" s="22"/>
      <c r="OKN54" s="22"/>
      <c r="OKO54" s="22"/>
      <c r="OKP54" s="22"/>
      <c r="OKQ54" s="22"/>
      <c r="OKR54" s="22"/>
      <c r="OKS54" s="22"/>
      <c r="OKT54" s="22"/>
      <c r="OKU54" s="22"/>
      <c r="OKV54" s="22"/>
      <c r="OKW54" s="22"/>
      <c r="OKX54" s="22"/>
      <c r="OKY54" s="22"/>
      <c r="OKZ54" s="22"/>
      <c r="OLA54" s="22"/>
      <c r="OLB54" s="22"/>
      <c r="OLC54" s="22"/>
      <c r="OLD54" s="22"/>
      <c r="OLE54" s="22"/>
      <c r="OLF54" s="22"/>
      <c r="OLG54" s="22"/>
      <c r="OLH54" s="22"/>
      <c r="OLI54" s="22"/>
      <c r="OLJ54" s="22"/>
      <c r="OLK54" s="22"/>
      <c r="OLL54" s="22"/>
      <c r="OLM54" s="22"/>
      <c r="OLN54" s="22"/>
      <c r="OLO54" s="22"/>
      <c r="OLP54" s="22"/>
      <c r="OLQ54" s="22"/>
      <c r="OLR54" s="22"/>
      <c r="OLS54" s="22"/>
      <c r="OLT54" s="22"/>
      <c r="OLU54" s="22"/>
      <c r="OLV54" s="22"/>
      <c r="OLW54" s="22"/>
      <c r="OLX54" s="22"/>
      <c r="OLY54" s="22"/>
      <c r="OLZ54" s="22"/>
      <c r="OMA54" s="22"/>
      <c r="OMB54" s="22"/>
      <c r="OMC54" s="22"/>
      <c r="OMD54" s="22"/>
      <c r="OME54" s="22"/>
      <c r="OMF54" s="22"/>
      <c r="OMG54" s="22"/>
      <c r="OMH54" s="22"/>
      <c r="OMI54" s="22"/>
      <c r="OMJ54" s="22"/>
      <c r="OMK54" s="22"/>
      <c r="OML54" s="22"/>
      <c r="OMM54" s="22"/>
      <c r="OMN54" s="22"/>
      <c r="OMO54" s="22"/>
      <c r="OMP54" s="22"/>
      <c r="OMQ54" s="22"/>
      <c r="OMR54" s="22"/>
      <c r="OMS54" s="22"/>
      <c r="OMT54" s="22"/>
      <c r="OMU54" s="22"/>
      <c r="OMV54" s="22"/>
      <c r="OMW54" s="22"/>
      <c r="OMX54" s="22"/>
      <c r="OMY54" s="22"/>
      <c r="OMZ54" s="22"/>
      <c r="ONA54" s="22"/>
      <c r="ONB54" s="22"/>
      <c r="ONC54" s="22"/>
      <c r="OND54" s="22"/>
      <c r="ONE54" s="22"/>
      <c r="ONF54" s="22"/>
      <c r="ONG54" s="22"/>
      <c r="ONH54" s="22"/>
      <c r="ONI54" s="22"/>
      <c r="ONJ54" s="22"/>
      <c r="ONK54" s="22"/>
      <c r="ONL54" s="22"/>
      <c r="ONM54" s="22"/>
      <c r="ONN54" s="22"/>
      <c r="ONO54" s="22"/>
      <c r="ONP54" s="22"/>
      <c r="ONQ54" s="22"/>
      <c r="ONR54" s="22"/>
      <c r="ONS54" s="22"/>
      <c r="ONT54" s="22"/>
      <c r="ONU54" s="22"/>
      <c r="ONV54" s="22"/>
      <c r="ONW54" s="22"/>
      <c r="ONX54" s="22"/>
      <c r="ONY54" s="22"/>
      <c r="ONZ54" s="22"/>
      <c r="OOA54" s="22"/>
      <c r="OOB54" s="22"/>
      <c r="OOC54" s="22"/>
      <c r="OOD54" s="22"/>
      <c r="OOE54" s="22"/>
      <c r="OOF54" s="22"/>
      <c r="OOG54" s="22"/>
      <c r="OOH54" s="22"/>
      <c r="OOI54" s="22"/>
      <c r="OOJ54" s="22"/>
      <c r="OOK54" s="22"/>
      <c r="OOL54" s="22"/>
      <c r="OOM54" s="22"/>
      <c r="OON54" s="22"/>
      <c r="OOO54" s="22"/>
      <c r="OOP54" s="22"/>
      <c r="OOQ54" s="22"/>
      <c r="OOR54" s="22"/>
      <c r="OOS54" s="22"/>
      <c r="OOT54" s="22"/>
      <c r="OOU54" s="22"/>
      <c r="OOV54" s="22"/>
      <c r="OOW54" s="22"/>
      <c r="OOX54" s="22"/>
      <c r="OOY54" s="22"/>
      <c r="OOZ54" s="22"/>
      <c r="OPA54" s="22"/>
      <c r="OPB54" s="22"/>
      <c r="OPC54" s="22"/>
      <c r="OPD54" s="22"/>
      <c r="OPE54" s="22"/>
      <c r="OPF54" s="22"/>
      <c r="OPG54" s="22"/>
      <c r="OPH54" s="22"/>
      <c r="OPI54" s="22"/>
      <c r="OPJ54" s="22"/>
      <c r="OPK54" s="22"/>
      <c r="OPL54" s="22"/>
      <c r="OPM54" s="22"/>
      <c r="OPN54" s="22"/>
      <c r="OPO54" s="22"/>
      <c r="OPP54" s="22"/>
      <c r="OPQ54" s="22"/>
      <c r="OPR54" s="22"/>
      <c r="OPS54" s="22"/>
      <c r="OPT54" s="22"/>
      <c r="OPU54" s="22"/>
      <c r="OPV54" s="22"/>
      <c r="OPW54" s="22"/>
      <c r="OPX54" s="22"/>
      <c r="OPY54" s="22"/>
      <c r="OPZ54" s="22"/>
      <c r="OQA54" s="22"/>
      <c r="OQB54" s="22"/>
      <c r="OQC54" s="22"/>
      <c r="OQD54" s="22"/>
      <c r="OQE54" s="22"/>
      <c r="OQF54" s="22"/>
      <c r="OQG54" s="22"/>
      <c r="OQH54" s="22"/>
      <c r="OQI54" s="22"/>
      <c r="OQJ54" s="22"/>
      <c r="OQK54" s="22"/>
      <c r="OQL54" s="22"/>
      <c r="OQM54" s="22"/>
      <c r="OQN54" s="22"/>
      <c r="OQO54" s="22"/>
      <c r="OQP54" s="22"/>
      <c r="OQQ54" s="22"/>
      <c r="OQR54" s="22"/>
      <c r="OQS54" s="22"/>
      <c r="OQT54" s="22"/>
      <c r="OQU54" s="22"/>
      <c r="OQV54" s="22"/>
      <c r="OQW54" s="22"/>
      <c r="OQX54" s="22"/>
      <c r="OQY54" s="22"/>
      <c r="OQZ54" s="22"/>
      <c r="ORA54" s="22"/>
      <c r="ORB54" s="22"/>
      <c r="ORC54" s="22"/>
      <c r="ORD54" s="22"/>
      <c r="ORE54" s="22"/>
      <c r="ORF54" s="22"/>
      <c r="ORG54" s="22"/>
      <c r="ORH54" s="22"/>
      <c r="ORI54" s="22"/>
      <c r="ORJ54" s="22"/>
      <c r="ORK54" s="22"/>
      <c r="ORL54" s="22"/>
      <c r="ORM54" s="22"/>
      <c r="ORN54" s="22"/>
      <c r="ORO54" s="22"/>
      <c r="ORP54" s="22"/>
      <c r="ORQ54" s="22"/>
      <c r="ORR54" s="22"/>
      <c r="ORS54" s="22"/>
      <c r="ORT54" s="22"/>
      <c r="ORU54" s="22"/>
      <c r="ORV54" s="22"/>
      <c r="ORW54" s="22"/>
      <c r="ORX54" s="22"/>
      <c r="ORY54" s="22"/>
      <c r="ORZ54" s="22"/>
      <c r="OSA54" s="22"/>
      <c r="OSB54" s="22"/>
      <c r="OSC54" s="22"/>
      <c r="OSD54" s="22"/>
      <c r="OSE54" s="22"/>
      <c r="OSF54" s="22"/>
      <c r="OSG54" s="22"/>
      <c r="OSH54" s="22"/>
      <c r="OSI54" s="22"/>
      <c r="OSJ54" s="22"/>
      <c r="OSK54" s="22"/>
      <c r="OSL54" s="22"/>
      <c r="OSM54" s="22"/>
      <c r="OSN54" s="22"/>
      <c r="OSO54" s="22"/>
      <c r="OSP54" s="22"/>
      <c r="OSQ54" s="22"/>
      <c r="OSR54" s="22"/>
      <c r="OSS54" s="22"/>
      <c r="OST54" s="22"/>
      <c r="OSU54" s="22"/>
      <c r="OSV54" s="22"/>
      <c r="OSW54" s="22"/>
      <c r="OSX54" s="22"/>
      <c r="OSY54" s="22"/>
      <c r="OSZ54" s="22"/>
      <c r="OTA54" s="22"/>
      <c r="OTB54" s="22"/>
      <c r="OTC54" s="22"/>
      <c r="OTD54" s="22"/>
      <c r="OTE54" s="22"/>
      <c r="OTF54" s="22"/>
      <c r="OTG54" s="22"/>
      <c r="OTH54" s="22"/>
      <c r="OTI54" s="22"/>
      <c r="OTJ54" s="22"/>
      <c r="OTK54" s="22"/>
      <c r="OTL54" s="22"/>
      <c r="OTM54" s="22"/>
      <c r="OTN54" s="22"/>
      <c r="OTO54" s="22"/>
      <c r="OTP54" s="22"/>
      <c r="OTQ54" s="22"/>
      <c r="OTR54" s="22"/>
      <c r="OTS54" s="22"/>
      <c r="OTT54" s="22"/>
      <c r="OTU54" s="22"/>
      <c r="OTV54" s="22"/>
      <c r="OTW54" s="22"/>
      <c r="OTX54" s="22"/>
      <c r="OTY54" s="22"/>
      <c r="OTZ54" s="22"/>
      <c r="OUA54" s="22"/>
      <c r="OUB54" s="22"/>
      <c r="OUC54" s="22"/>
      <c r="OUD54" s="22"/>
      <c r="OUE54" s="22"/>
      <c r="OUF54" s="22"/>
      <c r="OUG54" s="22"/>
      <c r="OUH54" s="22"/>
      <c r="OUI54" s="22"/>
      <c r="OUJ54" s="22"/>
      <c r="OUK54" s="22"/>
      <c r="OUL54" s="22"/>
      <c r="OUM54" s="22"/>
      <c r="OUN54" s="22"/>
      <c r="OUO54" s="22"/>
      <c r="OUP54" s="22"/>
      <c r="OUQ54" s="22"/>
      <c r="OUR54" s="22"/>
      <c r="OUS54" s="22"/>
      <c r="OUT54" s="22"/>
      <c r="OUU54" s="22"/>
      <c r="OUV54" s="22"/>
      <c r="OUW54" s="22"/>
      <c r="OUX54" s="22"/>
      <c r="OUY54" s="22"/>
      <c r="OUZ54" s="22"/>
      <c r="OVA54" s="22"/>
      <c r="OVB54" s="22"/>
      <c r="OVC54" s="22"/>
      <c r="OVD54" s="22"/>
      <c r="OVE54" s="22"/>
      <c r="OVF54" s="22"/>
      <c r="OVG54" s="22"/>
      <c r="OVH54" s="22"/>
      <c r="OVI54" s="22"/>
      <c r="OVJ54" s="22"/>
      <c r="OVK54" s="22"/>
      <c r="OVL54" s="22"/>
      <c r="OVM54" s="22"/>
      <c r="OVN54" s="22"/>
      <c r="OVO54" s="22"/>
      <c r="OVP54" s="22"/>
      <c r="OVQ54" s="22"/>
      <c r="OVR54" s="22"/>
      <c r="OVS54" s="22"/>
      <c r="OVT54" s="22"/>
      <c r="OVU54" s="22"/>
      <c r="OVV54" s="22"/>
      <c r="OVW54" s="22"/>
      <c r="OVX54" s="22"/>
      <c r="OVY54" s="22"/>
      <c r="OVZ54" s="22"/>
      <c r="OWA54" s="22"/>
      <c r="OWB54" s="22"/>
      <c r="OWC54" s="22"/>
      <c r="OWD54" s="22"/>
      <c r="OWE54" s="22"/>
      <c r="OWF54" s="22"/>
      <c r="OWG54" s="22"/>
      <c r="OWH54" s="22"/>
      <c r="OWI54" s="22"/>
      <c r="OWJ54" s="22"/>
      <c r="OWK54" s="22"/>
      <c r="OWL54" s="22"/>
      <c r="OWM54" s="22"/>
      <c r="OWN54" s="22"/>
      <c r="OWO54" s="22"/>
      <c r="OWP54" s="22"/>
      <c r="OWQ54" s="22"/>
      <c r="OWR54" s="22"/>
      <c r="OWS54" s="22"/>
      <c r="OWT54" s="22"/>
      <c r="OWU54" s="22"/>
      <c r="OWV54" s="22"/>
      <c r="OWW54" s="22"/>
      <c r="OWX54" s="22"/>
      <c r="OWY54" s="22"/>
      <c r="OWZ54" s="22"/>
      <c r="OXA54" s="22"/>
      <c r="OXB54" s="22"/>
      <c r="OXC54" s="22"/>
      <c r="OXD54" s="22"/>
      <c r="OXE54" s="22"/>
      <c r="OXF54" s="22"/>
      <c r="OXG54" s="22"/>
      <c r="OXH54" s="22"/>
      <c r="OXI54" s="22"/>
      <c r="OXJ54" s="22"/>
      <c r="OXK54" s="22"/>
      <c r="OXL54" s="22"/>
      <c r="OXM54" s="22"/>
      <c r="OXN54" s="22"/>
      <c r="OXO54" s="22"/>
      <c r="OXP54" s="22"/>
      <c r="OXQ54" s="22"/>
      <c r="OXR54" s="22"/>
      <c r="OXS54" s="22"/>
      <c r="OXT54" s="22"/>
      <c r="OXU54" s="22"/>
      <c r="OXV54" s="22"/>
      <c r="OXW54" s="22"/>
      <c r="OXX54" s="22"/>
      <c r="OXY54" s="22"/>
      <c r="OXZ54" s="22"/>
      <c r="OYA54" s="22"/>
      <c r="OYB54" s="22"/>
      <c r="OYC54" s="22"/>
      <c r="OYD54" s="22"/>
      <c r="OYE54" s="22"/>
      <c r="OYF54" s="22"/>
      <c r="OYG54" s="22"/>
      <c r="OYH54" s="22"/>
      <c r="OYI54" s="22"/>
      <c r="OYJ54" s="22"/>
      <c r="OYK54" s="22"/>
      <c r="OYL54" s="22"/>
      <c r="OYM54" s="22"/>
      <c r="OYN54" s="22"/>
      <c r="OYO54" s="22"/>
      <c r="OYP54" s="22"/>
      <c r="OYQ54" s="22"/>
      <c r="OYR54" s="22"/>
      <c r="OYS54" s="22"/>
      <c r="OYT54" s="22"/>
      <c r="OYU54" s="22"/>
      <c r="OYV54" s="22"/>
      <c r="OYW54" s="22"/>
      <c r="OYX54" s="22"/>
      <c r="OYY54" s="22"/>
      <c r="OYZ54" s="22"/>
      <c r="OZA54" s="22"/>
      <c r="OZB54" s="22"/>
      <c r="OZC54" s="22"/>
      <c r="OZD54" s="22"/>
      <c r="OZE54" s="22"/>
      <c r="OZF54" s="22"/>
      <c r="OZG54" s="22"/>
      <c r="OZH54" s="22"/>
      <c r="OZI54" s="22"/>
      <c r="OZJ54" s="22"/>
      <c r="OZK54" s="22"/>
      <c r="OZL54" s="22"/>
      <c r="OZM54" s="22"/>
      <c r="OZN54" s="22"/>
      <c r="OZO54" s="22"/>
      <c r="OZP54" s="22"/>
      <c r="OZQ54" s="22"/>
      <c r="OZR54" s="22"/>
      <c r="OZS54" s="22"/>
      <c r="OZT54" s="22"/>
      <c r="OZU54" s="22"/>
      <c r="OZV54" s="22"/>
      <c r="OZW54" s="22"/>
      <c r="OZX54" s="22"/>
      <c r="OZY54" s="22"/>
      <c r="OZZ54" s="22"/>
      <c r="PAA54" s="22"/>
      <c r="PAB54" s="22"/>
      <c r="PAC54" s="22"/>
      <c r="PAD54" s="22"/>
      <c r="PAE54" s="22"/>
      <c r="PAF54" s="22"/>
      <c r="PAG54" s="22"/>
      <c r="PAH54" s="22"/>
      <c r="PAI54" s="22"/>
      <c r="PAJ54" s="22"/>
      <c r="PAK54" s="22"/>
      <c r="PAL54" s="22"/>
      <c r="PAM54" s="22"/>
      <c r="PAN54" s="22"/>
      <c r="PAO54" s="22"/>
      <c r="PAP54" s="22"/>
      <c r="PAQ54" s="22"/>
      <c r="PAR54" s="22"/>
      <c r="PAS54" s="22"/>
      <c r="PAT54" s="22"/>
      <c r="PAU54" s="22"/>
      <c r="PAV54" s="22"/>
      <c r="PAW54" s="22"/>
      <c r="PAX54" s="22"/>
      <c r="PAY54" s="22"/>
      <c r="PAZ54" s="22"/>
      <c r="PBA54" s="22"/>
      <c r="PBB54" s="22"/>
      <c r="PBC54" s="22"/>
      <c r="PBD54" s="22"/>
      <c r="PBE54" s="22"/>
      <c r="PBF54" s="22"/>
      <c r="PBG54" s="22"/>
      <c r="PBH54" s="22"/>
      <c r="PBI54" s="22"/>
      <c r="PBJ54" s="22"/>
      <c r="PBK54" s="22"/>
      <c r="PBL54" s="22"/>
      <c r="PBM54" s="22"/>
      <c r="PBN54" s="22"/>
      <c r="PBO54" s="22"/>
      <c r="PBP54" s="22"/>
      <c r="PBQ54" s="22"/>
      <c r="PBR54" s="22"/>
      <c r="PBS54" s="22"/>
      <c r="PBT54" s="22"/>
      <c r="PBU54" s="22"/>
      <c r="PBV54" s="22"/>
      <c r="PBW54" s="22"/>
      <c r="PBX54" s="22"/>
      <c r="PBY54" s="22"/>
      <c r="PBZ54" s="22"/>
      <c r="PCA54" s="22"/>
      <c r="PCB54" s="22"/>
      <c r="PCC54" s="22"/>
      <c r="PCD54" s="22"/>
      <c r="PCE54" s="22"/>
      <c r="PCF54" s="22"/>
      <c r="PCG54" s="22"/>
      <c r="PCH54" s="22"/>
      <c r="PCI54" s="22"/>
      <c r="PCJ54" s="22"/>
      <c r="PCK54" s="22"/>
      <c r="PCL54" s="22"/>
      <c r="PCM54" s="22"/>
      <c r="PCN54" s="22"/>
      <c r="PCO54" s="22"/>
      <c r="PCP54" s="22"/>
      <c r="PCQ54" s="22"/>
      <c r="PCR54" s="22"/>
      <c r="PCS54" s="22"/>
      <c r="PCT54" s="22"/>
      <c r="PCU54" s="22"/>
      <c r="PCV54" s="22"/>
      <c r="PCW54" s="22"/>
      <c r="PCX54" s="22"/>
      <c r="PCY54" s="22"/>
      <c r="PCZ54" s="22"/>
      <c r="PDA54" s="22"/>
      <c r="PDB54" s="22"/>
      <c r="PDC54" s="22"/>
      <c r="PDD54" s="22"/>
      <c r="PDE54" s="22"/>
      <c r="PDF54" s="22"/>
      <c r="PDG54" s="22"/>
      <c r="PDH54" s="22"/>
      <c r="PDI54" s="22"/>
      <c r="PDJ54" s="22"/>
      <c r="PDK54" s="22"/>
      <c r="PDL54" s="22"/>
      <c r="PDM54" s="22"/>
      <c r="PDN54" s="22"/>
      <c r="PDO54" s="22"/>
      <c r="PDP54" s="22"/>
      <c r="PDQ54" s="22"/>
      <c r="PDR54" s="22"/>
      <c r="PDS54" s="22"/>
      <c r="PDT54" s="22"/>
      <c r="PDU54" s="22"/>
      <c r="PDV54" s="22"/>
      <c r="PDW54" s="22"/>
      <c r="PDX54" s="22"/>
      <c r="PDY54" s="22"/>
      <c r="PDZ54" s="22"/>
      <c r="PEA54" s="22"/>
      <c r="PEB54" s="22"/>
      <c r="PEC54" s="22"/>
      <c r="PED54" s="22"/>
      <c r="PEE54" s="22"/>
      <c r="PEF54" s="22"/>
      <c r="PEG54" s="22"/>
      <c r="PEH54" s="22"/>
      <c r="PEI54" s="22"/>
      <c r="PEJ54" s="22"/>
      <c r="PEK54" s="22"/>
      <c r="PEL54" s="22"/>
      <c r="PEM54" s="22"/>
      <c r="PEN54" s="22"/>
      <c r="PEO54" s="22"/>
      <c r="PEP54" s="22"/>
      <c r="PEQ54" s="22"/>
      <c r="PER54" s="22"/>
      <c r="PES54" s="22"/>
      <c r="PET54" s="22"/>
      <c r="PEU54" s="22"/>
      <c r="PEV54" s="22"/>
      <c r="PEW54" s="22"/>
      <c r="PEX54" s="22"/>
      <c r="PEY54" s="22"/>
      <c r="PEZ54" s="22"/>
      <c r="PFA54" s="22"/>
      <c r="PFB54" s="22"/>
      <c r="PFC54" s="22"/>
      <c r="PFD54" s="22"/>
      <c r="PFE54" s="22"/>
      <c r="PFF54" s="22"/>
      <c r="PFG54" s="22"/>
      <c r="PFH54" s="22"/>
      <c r="PFI54" s="22"/>
      <c r="PFJ54" s="22"/>
      <c r="PFK54" s="22"/>
      <c r="PFL54" s="22"/>
      <c r="PFM54" s="22"/>
      <c r="PFN54" s="22"/>
      <c r="PFO54" s="22"/>
      <c r="PFP54" s="22"/>
      <c r="PFQ54" s="22"/>
      <c r="PFR54" s="22"/>
      <c r="PFS54" s="22"/>
      <c r="PFT54" s="22"/>
      <c r="PFU54" s="22"/>
      <c r="PFV54" s="22"/>
      <c r="PFW54" s="22"/>
      <c r="PFX54" s="22"/>
      <c r="PFY54" s="22"/>
      <c r="PFZ54" s="22"/>
      <c r="PGA54" s="22"/>
      <c r="PGB54" s="22"/>
      <c r="PGC54" s="22"/>
      <c r="PGD54" s="22"/>
      <c r="PGE54" s="22"/>
      <c r="PGF54" s="22"/>
      <c r="PGG54" s="22"/>
      <c r="PGH54" s="22"/>
      <c r="PGI54" s="22"/>
      <c r="PGJ54" s="22"/>
      <c r="PGK54" s="22"/>
      <c r="PGL54" s="22"/>
      <c r="PGM54" s="22"/>
      <c r="PGN54" s="22"/>
      <c r="PGO54" s="22"/>
      <c r="PGP54" s="22"/>
      <c r="PGQ54" s="22"/>
      <c r="PGR54" s="22"/>
      <c r="PGS54" s="22"/>
      <c r="PGT54" s="22"/>
      <c r="PGU54" s="22"/>
      <c r="PGV54" s="22"/>
      <c r="PGW54" s="22"/>
      <c r="PGX54" s="22"/>
      <c r="PGY54" s="22"/>
      <c r="PGZ54" s="22"/>
      <c r="PHA54" s="22"/>
      <c r="PHB54" s="22"/>
      <c r="PHC54" s="22"/>
      <c r="PHD54" s="22"/>
      <c r="PHE54" s="22"/>
      <c r="PHF54" s="22"/>
      <c r="PHG54" s="22"/>
      <c r="PHH54" s="22"/>
      <c r="PHI54" s="22"/>
      <c r="PHJ54" s="22"/>
      <c r="PHK54" s="22"/>
      <c r="PHL54" s="22"/>
      <c r="PHM54" s="22"/>
      <c r="PHN54" s="22"/>
      <c r="PHO54" s="22"/>
      <c r="PHP54" s="22"/>
      <c r="PHQ54" s="22"/>
      <c r="PHR54" s="22"/>
      <c r="PHS54" s="22"/>
      <c r="PHT54" s="22"/>
      <c r="PHU54" s="22"/>
      <c r="PHV54" s="22"/>
      <c r="PHW54" s="22"/>
      <c r="PHX54" s="22"/>
      <c r="PHY54" s="22"/>
      <c r="PHZ54" s="22"/>
      <c r="PIA54" s="22"/>
      <c r="PIB54" s="22"/>
      <c r="PIC54" s="22"/>
      <c r="PID54" s="22"/>
      <c r="PIE54" s="22"/>
      <c r="PIF54" s="22"/>
      <c r="PIG54" s="22"/>
      <c r="PIH54" s="22"/>
      <c r="PII54" s="22"/>
      <c r="PIJ54" s="22"/>
      <c r="PIK54" s="22"/>
      <c r="PIL54" s="22"/>
      <c r="PIM54" s="22"/>
      <c r="PIN54" s="22"/>
      <c r="PIO54" s="22"/>
      <c r="PIP54" s="22"/>
      <c r="PIQ54" s="22"/>
      <c r="PIR54" s="22"/>
      <c r="PIS54" s="22"/>
      <c r="PIT54" s="22"/>
      <c r="PIU54" s="22"/>
      <c r="PIV54" s="22"/>
      <c r="PIW54" s="22"/>
      <c r="PIX54" s="22"/>
      <c r="PIY54" s="22"/>
      <c r="PIZ54" s="22"/>
      <c r="PJA54" s="22"/>
      <c r="PJB54" s="22"/>
      <c r="PJC54" s="22"/>
      <c r="PJD54" s="22"/>
      <c r="PJE54" s="22"/>
      <c r="PJF54" s="22"/>
      <c r="PJG54" s="22"/>
      <c r="PJH54" s="22"/>
      <c r="PJI54" s="22"/>
      <c r="PJJ54" s="22"/>
      <c r="PJK54" s="22"/>
      <c r="PJL54" s="22"/>
      <c r="PJM54" s="22"/>
      <c r="PJN54" s="22"/>
      <c r="PJO54" s="22"/>
      <c r="PJP54" s="22"/>
      <c r="PJQ54" s="22"/>
      <c r="PJR54" s="22"/>
      <c r="PJS54" s="22"/>
      <c r="PJT54" s="22"/>
      <c r="PJU54" s="22"/>
      <c r="PJV54" s="22"/>
      <c r="PJW54" s="22"/>
      <c r="PJX54" s="22"/>
      <c r="PJY54" s="22"/>
      <c r="PJZ54" s="22"/>
      <c r="PKA54" s="22"/>
      <c r="PKB54" s="22"/>
      <c r="PKC54" s="22"/>
      <c r="PKD54" s="22"/>
      <c r="PKE54" s="22"/>
      <c r="PKF54" s="22"/>
      <c r="PKG54" s="22"/>
      <c r="PKH54" s="22"/>
      <c r="PKI54" s="22"/>
      <c r="PKJ54" s="22"/>
      <c r="PKK54" s="22"/>
      <c r="PKL54" s="22"/>
      <c r="PKM54" s="22"/>
      <c r="PKN54" s="22"/>
      <c r="PKO54" s="22"/>
      <c r="PKP54" s="22"/>
      <c r="PKQ54" s="22"/>
      <c r="PKR54" s="22"/>
      <c r="PKS54" s="22"/>
      <c r="PKT54" s="22"/>
      <c r="PKU54" s="22"/>
      <c r="PKV54" s="22"/>
      <c r="PKW54" s="22"/>
      <c r="PKX54" s="22"/>
      <c r="PKY54" s="22"/>
      <c r="PKZ54" s="22"/>
      <c r="PLA54" s="22"/>
      <c r="PLB54" s="22"/>
      <c r="PLC54" s="22"/>
      <c r="PLD54" s="22"/>
      <c r="PLE54" s="22"/>
      <c r="PLF54" s="22"/>
      <c r="PLG54" s="22"/>
      <c r="PLH54" s="22"/>
      <c r="PLI54" s="22"/>
      <c r="PLJ54" s="22"/>
      <c r="PLK54" s="22"/>
      <c r="PLL54" s="22"/>
      <c r="PLM54" s="22"/>
      <c r="PLN54" s="22"/>
      <c r="PLO54" s="22"/>
      <c r="PLP54" s="22"/>
      <c r="PLQ54" s="22"/>
      <c r="PLR54" s="22"/>
      <c r="PLS54" s="22"/>
      <c r="PLT54" s="22"/>
      <c r="PLU54" s="22"/>
      <c r="PLV54" s="22"/>
      <c r="PLW54" s="22"/>
      <c r="PLX54" s="22"/>
      <c r="PLY54" s="22"/>
      <c r="PLZ54" s="22"/>
      <c r="PMA54" s="22"/>
      <c r="PMB54" s="22"/>
      <c r="PMC54" s="22"/>
      <c r="PMD54" s="22"/>
      <c r="PME54" s="22"/>
      <c r="PMF54" s="22"/>
      <c r="PMG54" s="22"/>
      <c r="PMH54" s="22"/>
      <c r="PMI54" s="22"/>
      <c r="PMJ54" s="22"/>
      <c r="PMK54" s="22"/>
      <c r="PML54" s="22"/>
      <c r="PMM54" s="22"/>
      <c r="PMN54" s="22"/>
      <c r="PMO54" s="22"/>
      <c r="PMP54" s="22"/>
      <c r="PMQ54" s="22"/>
      <c r="PMR54" s="22"/>
      <c r="PMS54" s="22"/>
      <c r="PMT54" s="22"/>
      <c r="PMU54" s="22"/>
      <c r="PMV54" s="22"/>
      <c r="PMW54" s="22"/>
      <c r="PMX54" s="22"/>
      <c r="PMY54" s="22"/>
      <c r="PMZ54" s="22"/>
      <c r="PNA54" s="22"/>
      <c r="PNB54" s="22"/>
      <c r="PNC54" s="22"/>
      <c r="PND54" s="22"/>
      <c r="PNE54" s="22"/>
      <c r="PNF54" s="22"/>
      <c r="PNG54" s="22"/>
      <c r="PNH54" s="22"/>
      <c r="PNI54" s="22"/>
      <c r="PNJ54" s="22"/>
      <c r="PNK54" s="22"/>
      <c r="PNL54" s="22"/>
      <c r="PNM54" s="22"/>
      <c r="PNN54" s="22"/>
      <c r="PNO54" s="22"/>
      <c r="PNP54" s="22"/>
      <c r="PNQ54" s="22"/>
      <c r="PNR54" s="22"/>
      <c r="PNS54" s="22"/>
      <c r="PNT54" s="22"/>
      <c r="PNU54" s="22"/>
      <c r="PNV54" s="22"/>
      <c r="PNW54" s="22"/>
      <c r="PNX54" s="22"/>
      <c r="PNY54" s="22"/>
      <c r="PNZ54" s="22"/>
      <c r="POA54" s="22"/>
      <c r="POB54" s="22"/>
      <c r="POC54" s="22"/>
      <c r="POD54" s="22"/>
      <c r="POE54" s="22"/>
      <c r="POF54" s="22"/>
      <c r="POG54" s="22"/>
      <c r="POH54" s="22"/>
      <c r="POI54" s="22"/>
      <c r="POJ54" s="22"/>
      <c r="POK54" s="22"/>
      <c r="POL54" s="22"/>
      <c r="POM54" s="22"/>
      <c r="PON54" s="22"/>
      <c r="POO54" s="22"/>
      <c r="POP54" s="22"/>
      <c r="POQ54" s="22"/>
      <c r="POR54" s="22"/>
      <c r="POS54" s="22"/>
      <c r="POT54" s="22"/>
      <c r="POU54" s="22"/>
      <c r="POV54" s="22"/>
      <c r="POW54" s="22"/>
      <c r="POX54" s="22"/>
      <c r="POY54" s="22"/>
      <c r="POZ54" s="22"/>
      <c r="PPA54" s="22"/>
      <c r="PPB54" s="22"/>
      <c r="PPC54" s="22"/>
      <c r="PPD54" s="22"/>
      <c r="PPE54" s="22"/>
      <c r="PPF54" s="22"/>
      <c r="PPG54" s="22"/>
      <c r="PPH54" s="22"/>
      <c r="PPI54" s="22"/>
      <c r="PPJ54" s="22"/>
      <c r="PPK54" s="22"/>
      <c r="PPL54" s="22"/>
      <c r="PPM54" s="22"/>
      <c r="PPN54" s="22"/>
      <c r="PPO54" s="22"/>
      <c r="PPP54" s="22"/>
      <c r="PPQ54" s="22"/>
      <c r="PPR54" s="22"/>
      <c r="PPS54" s="22"/>
      <c r="PPT54" s="22"/>
      <c r="PPU54" s="22"/>
      <c r="PPV54" s="22"/>
      <c r="PPW54" s="22"/>
      <c r="PPX54" s="22"/>
      <c r="PPY54" s="22"/>
      <c r="PPZ54" s="22"/>
      <c r="PQA54" s="22"/>
      <c r="PQB54" s="22"/>
      <c r="PQC54" s="22"/>
      <c r="PQD54" s="22"/>
      <c r="PQE54" s="22"/>
      <c r="PQF54" s="22"/>
      <c r="PQG54" s="22"/>
      <c r="PQH54" s="22"/>
      <c r="PQI54" s="22"/>
      <c r="PQJ54" s="22"/>
      <c r="PQK54" s="22"/>
      <c r="PQL54" s="22"/>
      <c r="PQM54" s="22"/>
      <c r="PQN54" s="22"/>
      <c r="PQO54" s="22"/>
      <c r="PQP54" s="22"/>
      <c r="PQQ54" s="22"/>
      <c r="PQR54" s="22"/>
      <c r="PQS54" s="22"/>
      <c r="PQT54" s="22"/>
      <c r="PQU54" s="22"/>
      <c r="PQV54" s="22"/>
      <c r="PQW54" s="22"/>
      <c r="PQX54" s="22"/>
      <c r="PQY54" s="22"/>
      <c r="PQZ54" s="22"/>
      <c r="PRA54" s="22"/>
      <c r="PRB54" s="22"/>
      <c r="PRC54" s="22"/>
      <c r="PRD54" s="22"/>
      <c r="PRE54" s="22"/>
      <c r="PRF54" s="22"/>
      <c r="PRG54" s="22"/>
      <c r="PRH54" s="22"/>
      <c r="PRI54" s="22"/>
      <c r="PRJ54" s="22"/>
      <c r="PRK54" s="22"/>
      <c r="PRL54" s="22"/>
      <c r="PRM54" s="22"/>
      <c r="PRN54" s="22"/>
      <c r="PRO54" s="22"/>
      <c r="PRP54" s="22"/>
      <c r="PRQ54" s="22"/>
      <c r="PRR54" s="22"/>
      <c r="PRS54" s="22"/>
      <c r="PRT54" s="22"/>
      <c r="PRU54" s="22"/>
      <c r="PRV54" s="22"/>
      <c r="PRW54" s="22"/>
      <c r="PRX54" s="22"/>
      <c r="PRY54" s="22"/>
      <c r="PRZ54" s="22"/>
      <c r="PSA54" s="22"/>
      <c r="PSB54" s="22"/>
      <c r="PSC54" s="22"/>
      <c r="PSD54" s="22"/>
      <c r="PSE54" s="22"/>
      <c r="PSF54" s="22"/>
      <c r="PSG54" s="22"/>
      <c r="PSH54" s="22"/>
      <c r="PSI54" s="22"/>
      <c r="PSJ54" s="22"/>
      <c r="PSK54" s="22"/>
      <c r="PSL54" s="22"/>
      <c r="PSM54" s="22"/>
      <c r="PSN54" s="22"/>
      <c r="PSO54" s="22"/>
      <c r="PSP54" s="22"/>
      <c r="PSQ54" s="22"/>
      <c r="PSR54" s="22"/>
      <c r="PSS54" s="22"/>
      <c r="PST54" s="22"/>
      <c r="PSU54" s="22"/>
      <c r="PSV54" s="22"/>
      <c r="PSW54" s="22"/>
      <c r="PSX54" s="22"/>
      <c r="PSY54" s="22"/>
      <c r="PSZ54" s="22"/>
      <c r="PTA54" s="22"/>
      <c r="PTB54" s="22"/>
      <c r="PTC54" s="22"/>
      <c r="PTD54" s="22"/>
      <c r="PTE54" s="22"/>
      <c r="PTF54" s="22"/>
      <c r="PTG54" s="22"/>
      <c r="PTH54" s="22"/>
      <c r="PTI54" s="22"/>
      <c r="PTJ54" s="22"/>
      <c r="PTK54" s="22"/>
      <c r="PTL54" s="22"/>
      <c r="PTM54" s="22"/>
      <c r="PTN54" s="22"/>
      <c r="PTO54" s="22"/>
      <c r="PTP54" s="22"/>
      <c r="PTQ54" s="22"/>
      <c r="PTR54" s="22"/>
      <c r="PTS54" s="22"/>
      <c r="PTT54" s="22"/>
      <c r="PTU54" s="22"/>
      <c r="PTV54" s="22"/>
      <c r="PTW54" s="22"/>
      <c r="PTX54" s="22"/>
      <c r="PTY54" s="22"/>
      <c r="PTZ54" s="22"/>
      <c r="PUA54" s="22"/>
      <c r="PUB54" s="22"/>
      <c r="PUC54" s="22"/>
      <c r="PUD54" s="22"/>
      <c r="PUE54" s="22"/>
      <c r="PUF54" s="22"/>
      <c r="PUG54" s="22"/>
      <c r="PUH54" s="22"/>
      <c r="PUI54" s="22"/>
      <c r="PUJ54" s="22"/>
      <c r="PUK54" s="22"/>
      <c r="PUL54" s="22"/>
      <c r="PUM54" s="22"/>
      <c r="PUN54" s="22"/>
      <c r="PUO54" s="22"/>
      <c r="PUP54" s="22"/>
      <c r="PUQ54" s="22"/>
      <c r="PUR54" s="22"/>
      <c r="PUS54" s="22"/>
      <c r="PUT54" s="22"/>
      <c r="PUU54" s="22"/>
      <c r="PUV54" s="22"/>
      <c r="PUW54" s="22"/>
      <c r="PUX54" s="22"/>
      <c r="PUY54" s="22"/>
      <c r="PUZ54" s="22"/>
      <c r="PVA54" s="22"/>
      <c r="PVB54" s="22"/>
      <c r="PVC54" s="22"/>
      <c r="PVD54" s="22"/>
      <c r="PVE54" s="22"/>
      <c r="PVF54" s="22"/>
      <c r="PVG54" s="22"/>
      <c r="PVH54" s="22"/>
      <c r="PVI54" s="22"/>
      <c r="PVJ54" s="22"/>
      <c r="PVK54" s="22"/>
      <c r="PVL54" s="22"/>
      <c r="PVM54" s="22"/>
      <c r="PVN54" s="22"/>
      <c r="PVO54" s="22"/>
      <c r="PVP54" s="22"/>
      <c r="PVQ54" s="22"/>
      <c r="PVR54" s="22"/>
      <c r="PVS54" s="22"/>
      <c r="PVT54" s="22"/>
      <c r="PVU54" s="22"/>
      <c r="PVV54" s="22"/>
      <c r="PVW54" s="22"/>
      <c r="PVX54" s="22"/>
      <c r="PVY54" s="22"/>
      <c r="PVZ54" s="22"/>
      <c r="PWA54" s="22"/>
      <c r="PWB54" s="22"/>
      <c r="PWC54" s="22"/>
      <c r="PWD54" s="22"/>
      <c r="PWE54" s="22"/>
      <c r="PWF54" s="22"/>
      <c r="PWG54" s="22"/>
      <c r="PWH54" s="22"/>
      <c r="PWI54" s="22"/>
      <c r="PWJ54" s="22"/>
      <c r="PWK54" s="22"/>
      <c r="PWL54" s="22"/>
      <c r="PWM54" s="22"/>
      <c r="PWN54" s="22"/>
      <c r="PWO54" s="22"/>
      <c r="PWP54" s="22"/>
      <c r="PWQ54" s="22"/>
      <c r="PWR54" s="22"/>
      <c r="PWS54" s="22"/>
      <c r="PWT54" s="22"/>
      <c r="PWU54" s="22"/>
      <c r="PWV54" s="22"/>
      <c r="PWW54" s="22"/>
      <c r="PWX54" s="22"/>
      <c r="PWY54" s="22"/>
      <c r="PWZ54" s="22"/>
      <c r="PXA54" s="22"/>
      <c r="PXB54" s="22"/>
      <c r="PXC54" s="22"/>
      <c r="PXD54" s="22"/>
      <c r="PXE54" s="22"/>
      <c r="PXF54" s="22"/>
      <c r="PXG54" s="22"/>
      <c r="PXH54" s="22"/>
      <c r="PXI54" s="22"/>
      <c r="PXJ54" s="22"/>
      <c r="PXK54" s="22"/>
      <c r="PXL54" s="22"/>
      <c r="PXM54" s="22"/>
      <c r="PXN54" s="22"/>
      <c r="PXO54" s="22"/>
      <c r="PXP54" s="22"/>
      <c r="PXQ54" s="22"/>
      <c r="PXR54" s="22"/>
      <c r="PXS54" s="22"/>
      <c r="PXT54" s="22"/>
      <c r="PXU54" s="22"/>
      <c r="PXV54" s="22"/>
      <c r="PXW54" s="22"/>
      <c r="PXX54" s="22"/>
      <c r="PXY54" s="22"/>
      <c r="PXZ54" s="22"/>
      <c r="PYA54" s="22"/>
      <c r="PYB54" s="22"/>
      <c r="PYC54" s="22"/>
      <c r="PYD54" s="22"/>
      <c r="PYE54" s="22"/>
      <c r="PYF54" s="22"/>
      <c r="PYG54" s="22"/>
      <c r="PYH54" s="22"/>
      <c r="PYI54" s="22"/>
      <c r="PYJ54" s="22"/>
      <c r="PYK54" s="22"/>
      <c r="PYL54" s="22"/>
      <c r="PYM54" s="22"/>
      <c r="PYN54" s="22"/>
      <c r="PYO54" s="22"/>
      <c r="PYP54" s="22"/>
      <c r="PYQ54" s="22"/>
      <c r="PYR54" s="22"/>
      <c r="PYS54" s="22"/>
      <c r="PYT54" s="22"/>
      <c r="PYU54" s="22"/>
      <c r="PYV54" s="22"/>
      <c r="PYW54" s="22"/>
      <c r="PYX54" s="22"/>
      <c r="PYY54" s="22"/>
      <c r="PYZ54" s="22"/>
      <c r="PZA54" s="22"/>
      <c r="PZB54" s="22"/>
      <c r="PZC54" s="22"/>
      <c r="PZD54" s="22"/>
      <c r="PZE54" s="22"/>
      <c r="PZF54" s="22"/>
      <c r="PZG54" s="22"/>
      <c r="PZH54" s="22"/>
      <c r="PZI54" s="22"/>
      <c r="PZJ54" s="22"/>
      <c r="PZK54" s="22"/>
      <c r="PZL54" s="22"/>
      <c r="PZM54" s="22"/>
      <c r="PZN54" s="22"/>
      <c r="PZO54" s="22"/>
      <c r="PZP54" s="22"/>
      <c r="PZQ54" s="22"/>
      <c r="PZR54" s="22"/>
      <c r="PZS54" s="22"/>
      <c r="PZT54" s="22"/>
      <c r="PZU54" s="22"/>
      <c r="PZV54" s="22"/>
      <c r="PZW54" s="22"/>
      <c r="PZX54" s="22"/>
      <c r="PZY54" s="22"/>
      <c r="PZZ54" s="22"/>
      <c r="QAA54" s="22"/>
      <c r="QAB54" s="22"/>
      <c r="QAC54" s="22"/>
      <c r="QAD54" s="22"/>
      <c r="QAE54" s="22"/>
      <c r="QAF54" s="22"/>
      <c r="QAG54" s="22"/>
      <c r="QAH54" s="22"/>
      <c r="QAI54" s="22"/>
      <c r="QAJ54" s="22"/>
      <c r="QAK54" s="22"/>
      <c r="QAL54" s="22"/>
      <c r="QAM54" s="22"/>
      <c r="QAN54" s="22"/>
      <c r="QAO54" s="22"/>
      <c r="QAP54" s="22"/>
      <c r="QAQ54" s="22"/>
      <c r="QAR54" s="22"/>
      <c r="QAS54" s="22"/>
      <c r="QAT54" s="22"/>
      <c r="QAU54" s="22"/>
      <c r="QAV54" s="22"/>
      <c r="QAW54" s="22"/>
      <c r="QAX54" s="22"/>
      <c r="QAY54" s="22"/>
      <c r="QAZ54" s="22"/>
      <c r="QBA54" s="22"/>
      <c r="QBB54" s="22"/>
      <c r="QBC54" s="22"/>
      <c r="QBD54" s="22"/>
      <c r="QBE54" s="22"/>
      <c r="QBF54" s="22"/>
      <c r="QBG54" s="22"/>
      <c r="QBH54" s="22"/>
      <c r="QBI54" s="22"/>
      <c r="QBJ54" s="22"/>
      <c r="QBK54" s="22"/>
      <c r="QBL54" s="22"/>
      <c r="QBM54" s="22"/>
      <c r="QBN54" s="22"/>
      <c r="QBO54" s="22"/>
      <c r="QBP54" s="22"/>
      <c r="QBQ54" s="22"/>
      <c r="QBR54" s="22"/>
      <c r="QBS54" s="22"/>
      <c r="QBT54" s="22"/>
      <c r="QBU54" s="22"/>
      <c r="QBV54" s="22"/>
      <c r="QBW54" s="22"/>
      <c r="QBX54" s="22"/>
      <c r="QBY54" s="22"/>
      <c r="QBZ54" s="22"/>
      <c r="QCA54" s="22"/>
      <c r="QCB54" s="22"/>
      <c r="QCC54" s="22"/>
      <c r="QCD54" s="22"/>
      <c r="QCE54" s="22"/>
      <c r="QCF54" s="22"/>
      <c r="QCG54" s="22"/>
      <c r="QCH54" s="22"/>
      <c r="QCI54" s="22"/>
      <c r="QCJ54" s="22"/>
      <c r="QCK54" s="22"/>
      <c r="QCL54" s="22"/>
      <c r="QCM54" s="22"/>
      <c r="QCN54" s="22"/>
      <c r="QCO54" s="22"/>
      <c r="QCP54" s="22"/>
      <c r="QCQ54" s="22"/>
      <c r="QCR54" s="22"/>
      <c r="QCS54" s="22"/>
      <c r="QCT54" s="22"/>
      <c r="QCU54" s="22"/>
      <c r="QCV54" s="22"/>
      <c r="QCW54" s="22"/>
      <c r="QCX54" s="22"/>
      <c r="QCY54" s="22"/>
      <c r="QCZ54" s="22"/>
      <c r="QDA54" s="22"/>
      <c r="QDB54" s="22"/>
      <c r="QDC54" s="22"/>
      <c r="QDD54" s="22"/>
      <c r="QDE54" s="22"/>
      <c r="QDF54" s="22"/>
      <c r="QDG54" s="22"/>
      <c r="QDH54" s="22"/>
      <c r="QDI54" s="22"/>
      <c r="QDJ54" s="22"/>
      <c r="QDK54" s="22"/>
      <c r="QDL54" s="22"/>
      <c r="QDM54" s="22"/>
      <c r="QDN54" s="22"/>
      <c r="QDO54" s="22"/>
      <c r="QDP54" s="22"/>
      <c r="QDQ54" s="22"/>
      <c r="QDR54" s="22"/>
      <c r="QDS54" s="22"/>
      <c r="QDT54" s="22"/>
      <c r="QDU54" s="22"/>
      <c r="QDV54" s="22"/>
      <c r="QDW54" s="22"/>
      <c r="QDX54" s="22"/>
      <c r="QDY54" s="22"/>
      <c r="QDZ54" s="22"/>
      <c r="QEA54" s="22"/>
      <c r="QEB54" s="22"/>
      <c r="QEC54" s="22"/>
      <c r="QED54" s="22"/>
      <c r="QEE54" s="22"/>
      <c r="QEF54" s="22"/>
      <c r="QEG54" s="22"/>
      <c r="QEH54" s="22"/>
      <c r="QEI54" s="22"/>
      <c r="QEJ54" s="22"/>
      <c r="QEK54" s="22"/>
      <c r="QEL54" s="22"/>
      <c r="QEM54" s="22"/>
      <c r="QEN54" s="22"/>
      <c r="QEO54" s="22"/>
      <c r="QEP54" s="22"/>
      <c r="QEQ54" s="22"/>
      <c r="QER54" s="22"/>
      <c r="QES54" s="22"/>
      <c r="QET54" s="22"/>
      <c r="QEU54" s="22"/>
      <c r="QEV54" s="22"/>
      <c r="QEW54" s="22"/>
      <c r="QEX54" s="22"/>
      <c r="QEY54" s="22"/>
      <c r="QEZ54" s="22"/>
      <c r="QFA54" s="22"/>
      <c r="QFB54" s="22"/>
      <c r="QFC54" s="22"/>
      <c r="QFD54" s="22"/>
      <c r="QFE54" s="22"/>
      <c r="QFF54" s="22"/>
      <c r="QFG54" s="22"/>
      <c r="QFH54" s="22"/>
      <c r="QFI54" s="22"/>
      <c r="QFJ54" s="22"/>
      <c r="QFK54" s="22"/>
      <c r="QFL54" s="22"/>
      <c r="QFM54" s="22"/>
      <c r="QFN54" s="22"/>
      <c r="QFO54" s="22"/>
      <c r="QFP54" s="22"/>
      <c r="QFQ54" s="22"/>
      <c r="QFR54" s="22"/>
      <c r="QFS54" s="22"/>
      <c r="QFT54" s="22"/>
      <c r="QFU54" s="22"/>
      <c r="QFV54" s="22"/>
      <c r="QFW54" s="22"/>
      <c r="QFX54" s="22"/>
      <c r="QFY54" s="22"/>
      <c r="QFZ54" s="22"/>
      <c r="QGA54" s="22"/>
      <c r="QGB54" s="22"/>
      <c r="QGC54" s="22"/>
      <c r="QGD54" s="22"/>
      <c r="QGE54" s="22"/>
      <c r="QGF54" s="22"/>
      <c r="QGG54" s="22"/>
      <c r="QGH54" s="22"/>
      <c r="QGI54" s="22"/>
      <c r="QGJ54" s="22"/>
      <c r="QGK54" s="22"/>
      <c r="QGL54" s="22"/>
      <c r="QGM54" s="22"/>
      <c r="QGN54" s="22"/>
      <c r="QGO54" s="22"/>
      <c r="QGP54" s="22"/>
      <c r="QGQ54" s="22"/>
      <c r="QGR54" s="22"/>
      <c r="QGS54" s="22"/>
      <c r="QGT54" s="22"/>
      <c r="QGU54" s="22"/>
      <c r="QGV54" s="22"/>
      <c r="QGW54" s="22"/>
      <c r="QGX54" s="22"/>
      <c r="QGY54" s="22"/>
      <c r="QGZ54" s="22"/>
      <c r="QHA54" s="22"/>
      <c r="QHB54" s="22"/>
      <c r="QHC54" s="22"/>
      <c r="QHD54" s="22"/>
      <c r="QHE54" s="22"/>
      <c r="QHF54" s="22"/>
      <c r="QHG54" s="22"/>
      <c r="QHH54" s="22"/>
      <c r="QHI54" s="22"/>
      <c r="QHJ54" s="22"/>
      <c r="QHK54" s="22"/>
      <c r="QHL54" s="22"/>
      <c r="QHM54" s="22"/>
      <c r="QHN54" s="22"/>
      <c r="QHO54" s="22"/>
      <c r="QHP54" s="22"/>
      <c r="QHQ54" s="22"/>
      <c r="QHR54" s="22"/>
      <c r="QHS54" s="22"/>
      <c r="QHT54" s="22"/>
      <c r="QHU54" s="22"/>
      <c r="QHV54" s="22"/>
      <c r="QHW54" s="22"/>
      <c r="QHX54" s="22"/>
      <c r="QHY54" s="22"/>
      <c r="QHZ54" s="22"/>
      <c r="QIA54" s="22"/>
      <c r="QIB54" s="22"/>
      <c r="QIC54" s="22"/>
      <c r="QID54" s="22"/>
      <c r="QIE54" s="22"/>
      <c r="QIF54" s="22"/>
      <c r="QIG54" s="22"/>
      <c r="QIH54" s="22"/>
      <c r="QII54" s="22"/>
      <c r="QIJ54" s="22"/>
      <c r="QIK54" s="22"/>
      <c r="QIL54" s="22"/>
      <c r="QIM54" s="22"/>
      <c r="QIN54" s="22"/>
      <c r="QIO54" s="22"/>
      <c r="QIP54" s="22"/>
      <c r="QIQ54" s="22"/>
      <c r="QIR54" s="22"/>
      <c r="QIS54" s="22"/>
      <c r="QIT54" s="22"/>
      <c r="QIU54" s="22"/>
      <c r="QIV54" s="22"/>
      <c r="QIW54" s="22"/>
      <c r="QIX54" s="22"/>
      <c r="QIY54" s="22"/>
      <c r="QIZ54" s="22"/>
      <c r="QJA54" s="22"/>
      <c r="QJB54" s="22"/>
      <c r="QJC54" s="22"/>
      <c r="QJD54" s="22"/>
      <c r="QJE54" s="22"/>
      <c r="QJF54" s="22"/>
      <c r="QJG54" s="22"/>
      <c r="QJH54" s="22"/>
      <c r="QJI54" s="22"/>
      <c r="QJJ54" s="22"/>
      <c r="QJK54" s="22"/>
      <c r="QJL54" s="22"/>
      <c r="QJM54" s="22"/>
      <c r="QJN54" s="22"/>
      <c r="QJO54" s="22"/>
      <c r="QJP54" s="22"/>
      <c r="QJQ54" s="22"/>
      <c r="QJR54" s="22"/>
      <c r="QJS54" s="22"/>
      <c r="QJT54" s="22"/>
      <c r="QJU54" s="22"/>
      <c r="QJV54" s="22"/>
      <c r="QJW54" s="22"/>
      <c r="QJX54" s="22"/>
      <c r="QJY54" s="22"/>
      <c r="QJZ54" s="22"/>
      <c r="QKA54" s="22"/>
      <c r="QKB54" s="22"/>
      <c r="QKC54" s="22"/>
      <c r="QKD54" s="22"/>
      <c r="QKE54" s="22"/>
      <c r="QKF54" s="22"/>
      <c r="QKG54" s="22"/>
      <c r="QKH54" s="22"/>
      <c r="QKI54" s="22"/>
      <c r="QKJ54" s="22"/>
      <c r="QKK54" s="22"/>
      <c r="QKL54" s="22"/>
      <c r="QKM54" s="22"/>
      <c r="QKN54" s="22"/>
      <c r="QKO54" s="22"/>
      <c r="QKP54" s="22"/>
      <c r="QKQ54" s="22"/>
      <c r="QKR54" s="22"/>
      <c r="QKS54" s="22"/>
      <c r="QKT54" s="22"/>
      <c r="QKU54" s="22"/>
      <c r="QKV54" s="22"/>
      <c r="QKW54" s="22"/>
      <c r="QKX54" s="22"/>
      <c r="QKY54" s="22"/>
      <c r="QKZ54" s="22"/>
      <c r="QLA54" s="22"/>
      <c r="QLB54" s="22"/>
      <c r="QLC54" s="22"/>
      <c r="QLD54" s="22"/>
      <c r="QLE54" s="22"/>
      <c r="QLF54" s="22"/>
      <c r="QLG54" s="22"/>
      <c r="QLH54" s="22"/>
      <c r="QLI54" s="22"/>
      <c r="QLJ54" s="22"/>
      <c r="QLK54" s="22"/>
      <c r="QLL54" s="22"/>
      <c r="QLM54" s="22"/>
      <c r="QLN54" s="22"/>
      <c r="QLO54" s="22"/>
      <c r="QLP54" s="22"/>
      <c r="QLQ54" s="22"/>
      <c r="QLR54" s="22"/>
      <c r="QLS54" s="22"/>
      <c r="QLT54" s="22"/>
      <c r="QLU54" s="22"/>
      <c r="QLV54" s="22"/>
      <c r="QLW54" s="22"/>
      <c r="QLX54" s="22"/>
      <c r="QLY54" s="22"/>
      <c r="QLZ54" s="22"/>
      <c r="QMA54" s="22"/>
      <c r="QMB54" s="22"/>
      <c r="QMC54" s="22"/>
      <c r="QMD54" s="22"/>
      <c r="QME54" s="22"/>
      <c r="QMF54" s="22"/>
      <c r="QMG54" s="22"/>
      <c r="QMH54" s="22"/>
      <c r="QMI54" s="22"/>
      <c r="QMJ54" s="22"/>
      <c r="QMK54" s="22"/>
      <c r="QML54" s="22"/>
      <c r="QMM54" s="22"/>
      <c r="QMN54" s="22"/>
      <c r="QMO54" s="22"/>
      <c r="QMP54" s="22"/>
      <c r="QMQ54" s="22"/>
      <c r="QMR54" s="22"/>
      <c r="QMS54" s="22"/>
      <c r="QMT54" s="22"/>
      <c r="QMU54" s="22"/>
      <c r="QMV54" s="22"/>
      <c r="QMW54" s="22"/>
      <c r="QMX54" s="22"/>
      <c r="QMY54" s="22"/>
      <c r="QMZ54" s="22"/>
      <c r="QNA54" s="22"/>
      <c r="QNB54" s="22"/>
      <c r="QNC54" s="22"/>
      <c r="QND54" s="22"/>
      <c r="QNE54" s="22"/>
      <c r="QNF54" s="22"/>
      <c r="QNG54" s="22"/>
      <c r="QNH54" s="22"/>
      <c r="QNI54" s="22"/>
      <c r="QNJ54" s="22"/>
      <c r="QNK54" s="22"/>
      <c r="QNL54" s="22"/>
      <c r="QNM54" s="22"/>
      <c r="QNN54" s="22"/>
      <c r="QNO54" s="22"/>
      <c r="QNP54" s="22"/>
      <c r="QNQ54" s="22"/>
      <c r="QNR54" s="22"/>
      <c r="QNS54" s="22"/>
      <c r="QNT54" s="22"/>
      <c r="QNU54" s="22"/>
      <c r="QNV54" s="22"/>
      <c r="QNW54" s="22"/>
      <c r="QNX54" s="22"/>
      <c r="QNY54" s="22"/>
      <c r="QNZ54" s="22"/>
      <c r="QOA54" s="22"/>
      <c r="QOB54" s="22"/>
      <c r="QOC54" s="22"/>
      <c r="QOD54" s="22"/>
      <c r="QOE54" s="22"/>
      <c r="QOF54" s="22"/>
      <c r="QOG54" s="22"/>
      <c r="QOH54" s="22"/>
      <c r="QOI54" s="22"/>
      <c r="QOJ54" s="22"/>
      <c r="QOK54" s="22"/>
      <c r="QOL54" s="22"/>
      <c r="QOM54" s="22"/>
      <c r="QON54" s="22"/>
      <c r="QOO54" s="22"/>
      <c r="QOP54" s="22"/>
      <c r="QOQ54" s="22"/>
      <c r="QOR54" s="22"/>
      <c r="QOS54" s="22"/>
      <c r="QOT54" s="22"/>
      <c r="QOU54" s="22"/>
      <c r="QOV54" s="22"/>
      <c r="QOW54" s="22"/>
      <c r="QOX54" s="22"/>
      <c r="QOY54" s="22"/>
      <c r="QOZ54" s="22"/>
      <c r="QPA54" s="22"/>
      <c r="QPB54" s="22"/>
      <c r="QPC54" s="22"/>
      <c r="QPD54" s="22"/>
      <c r="QPE54" s="22"/>
      <c r="QPF54" s="22"/>
      <c r="QPG54" s="22"/>
      <c r="QPH54" s="22"/>
      <c r="QPI54" s="22"/>
      <c r="QPJ54" s="22"/>
      <c r="QPK54" s="22"/>
      <c r="QPL54" s="22"/>
      <c r="QPM54" s="22"/>
      <c r="QPN54" s="22"/>
      <c r="QPO54" s="22"/>
      <c r="QPP54" s="22"/>
      <c r="QPQ54" s="22"/>
      <c r="QPR54" s="22"/>
      <c r="QPS54" s="22"/>
      <c r="QPT54" s="22"/>
      <c r="QPU54" s="22"/>
      <c r="QPV54" s="22"/>
      <c r="QPW54" s="22"/>
      <c r="QPX54" s="22"/>
      <c r="QPY54" s="22"/>
      <c r="QPZ54" s="22"/>
      <c r="QQA54" s="22"/>
      <c r="QQB54" s="22"/>
      <c r="QQC54" s="22"/>
      <c r="QQD54" s="22"/>
      <c r="QQE54" s="22"/>
      <c r="QQF54" s="22"/>
      <c r="QQG54" s="22"/>
      <c r="QQH54" s="22"/>
      <c r="QQI54" s="22"/>
      <c r="QQJ54" s="22"/>
      <c r="QQK54" s="22"/>
      <c r="QQL54" s="22"/>
      <c r="QQM54" s="22"/>
      <c r="QQN54" s="22"/>
      <c r="QQO54" s="22"/>
      <c r="QQP54" s="22"/>
      <c r="QQQ54" s="22"/>
      <c r="QQR54" s="22"/>
      <c r="QQS54" s="22"/>
      <c r="QQT54" s="22"/>
      <c r="QQU54" s="22"/>
      <c r="QQV54" s="22"/>
      <c r="QQW54" s="22"/>
      <c r="QQX54" s="22"/>
      <c r="QQY54" s="22"/>
      <c r="QQZ54" s="22"/>
      <c r="QRA54" s="22"/>
      <c r="QRB54" s="22"/>
      <c r="QRC54" s="22"/>
      <c r="QRD54" s="22"/>
      <c r="QRE54" s="22"/>
      <c r="QRF54" s="22"/>
      <c r="QRG54" s="22"/>
      <c r="QRH54" s="22"/>
      <c r="QRI54" s="22"/>
      <c r="QRJ54" s="22"/>
      <c r="QRK54" s="22"/>
      <c r="QRL54" s="22"/>
      <c r="QRM54" s="22"/>
      <c r="QRN54" s="22"/>
      <c r="QRO54" s="22"/>
      <c r="QRP54" s="22"/>
      <c r="QRQ54" s="22"/>
      <c r="QRR54" s="22"/>
      <c r="QRS54" s="22"/>
      <c r="QRT54" s="22"/>
      <c r="QRU54" s="22"/>
      <c r="QRV54" s="22"/>
      <c r="QRW54" s="22"/>
      <c r="QRX54" s="22"/>
      <c r="QRY54" s="22"/>
      <c r="QRZ54" s="22"/>
      <c r="QSA54" s="22"/>
      <c r="QSB54" s="22"/>
      <c r="QSC54" s="22"/>
      <c r="QSD54" s="22"/>
      <c r="QSE54" s="22"/>
      <c r="QSF54" s="22"/>
      <c r="QSG54" s="22"/>
      <c r="QSH54" s="22"/>
      <c r="QSI54" s="22"/>
      <c r="QSJ54" s="22"/>
      <c r="QSK54" s="22"/>
      <c r="QSL54" s="22"/>
      <c r="QSM54" s="22"/>
      <c r="QSN54" s="22"/>
      <c r="QSO54" s="22"/>
      <c r="QSP54" s="22"/>
      <c r="QSQ54" s="22"/>
      <c r="QSR54" s="22"/>
      <c r="QSS54" s="22"/>
      <c r="QST54" s="22"/>
      <c r="QSU54" s="22"/>
      <c r="QSV54" s="22"/>
      <c r="QSW54" s="22"/>
      <c r="QSX54" s="22"/>
      <c r="QSY54" s="22"/>
      <c r="QSZ54" s="22"/>
      <c r="QTA54" s="22"/>
      <c r="QTB54" s="22"/>
      <c r="QTC54" s="22"/>
      <c r="QTD54" s="22"/>
      <c r="QTE54" s="22"/>
      <c r="QTF54" s="22"/>
      <c r="QTG54" s="22"/>
      <c r="QTH54" s="22"/>
      <c r="QTI54" s="22"/>
      <c r="QTJ54" s="22"/>
      <c r="QTK54" s="22"/>
      <c r="QTL54" s="22"/>
      <c r="QTM54" s="22"/>
      <c r="QTN54" s="22"/>
      <c r="QTO54" s="22"/>
      <c r="QTP54" s="22"/>
      <c r="QTQ54" s="22"/>
      <c r="QTR54" s="22"/>
      <c r="QTS54" s="22"/>
      <c r="QTT54" s="22"/>
      <c r="QTU54" s="22"/>
      <c r="QTV54" s="22"/>
      <c r="QTW54" s="22"/>
      <c r="QTX54" s="22"/>
      <c r="QTY54" s="22"/>
      <c r="QTZ54" s="22"/>
      <c r="QUA54" s="22"/>
      <c r="QUB54" s="22"/>
      <c r="QUC54" s="22"/>
      <c r="QUD54" s="22"/>
      <c r="QUE54" s="22"/>
      <c r="QUF54" s="22"/>
      <c r="QUG54" s="22"/>
      <c r="QUH54" s="22"/>
      <c r="QUI54" s="22"/>
      <c r="QUJ54" s="22"/>
      <c r="QUK54" s="22"/>
      <c r="QUL54" s="22"/>
      <c r="QUM54" s="22"/>
      <c r="QUN54" s="22"/>
      <c r="QUO54" s="22"/>
      <c r="QUP54" s="22"/>
      <c r="QUQ54" s="22"/>
      <c r="QUR54" s="22"/>
      <c r="QUS54" s="22"/>
      <c r="QUT54" s="22"/>
      <c r="QUU54" s="22"/>
      <c r="QUV54" s="22"/>
      <c r="QUW54" s="22"/>
      <c r="QUX54" s="22"/>
      <c r="QUY54" s="22"/>
      <c r="QUZ54" s="22"/>
      <c r="QVA54" s="22"/>
      <c r="QVB54" s="22"/>
      <c r="QVC54" s="22"/>
      <c r="QVD54" s="22"/>
      <c r="QVE54" s="22"/>
      <c r="QVF54" s="22"/>
      <c r="QVG54" s="22"/>
      <c r="QVH54" s="22"/>
      <c r="QVI54" s="22"/>
      <c r="QVJ54" s="22"/>
      <c r="QVK54" s="22"/>
      <c r="QVL54" s="22"/>
      <c r="QVM54" s="22"/>
      <c r="QVN54" s="22"/>
      <c r="QVO54" s="22"/>
      <c r="QVP54" s="22"/>
      <c r="QVQ54" s="22"/>
      <c r="QVR54" s="22"/>
      <c r="QVS54" s="22"/>
      <c r="QVT54" s="22"/>
      <c r="QVU54" s="22"/>
      <c r="QVV54" s="22"/>
      <c r="QVW54" s="22"/>
      <c r="QVX54" s="22"/>
      <c r="QVY54" s="22"/>
      <c r="QVZ54" s="22"/>
      <c r="QWA54" s="22"/>
      <c r="QWB54" s="22"/>
      <c r="QWC54" s="22"/>
      <c r="QWD54" s="22"/>
      <c r="QWE54" s="22"/>
      <c r="QWF54" s="22"/>
      <c r="QWG54" s="22"/>
      <c r="QWH54" s="22"/>
      <c r="QWI54" s="22"/>
      <c r="QWJ54" s="22"/>
      <c r="QWK54" s="22"/>
      <c r="QWL54" s="22"/>
      <c r="QWM54" s="22"/>
      <c r="QWN54" s="22"/>
      <c r="QWO54" s="22"/>
      <c r="QWP54" s="22"/>
      <c r="QWQ54" s="22"/>
      <c r="QWR54" s="22"/>
      <c r="QWS54" s="22"/>
      <c r="QWT54" s="22"/>
      <c r="QWU54" s="22"/>
      <c r="QWV54" s="22"/>
      <c r="QWW54" s="22"/>
      <c r="QWX54" s="22"/>
      <c r="QWY54" s="22"/>
      <c r="QWZ54" s="22"/>
      <c r="QXA54" s="22"/>
      <c r="QXB54" s="22"/>
      <c r="QXC54" s="22"/>
      <c r="QXD54" s="22"/>
      <c r="QXE54" s="22"/>
      <c r="QXF54" s="22"/>
      <c r="QXG54" s="22"/>
      <c r="QXH54" s="22"/>
      <c r="QXI54" s="22"/>
      <c r="QXJ54" s="22"/>
      <c r="QXK54" s="22"/>
      <c r="QXL54" s="22"/>
      <c r="QXM54" s="22"/>
      <c r="QXN54" s="22"/>
      <c r="QXO54" s="22"/>
      <c r="QXP54" s="22"/>
      <c r="QXQ54" s="22"/>
      <c r="QXR54" s="22"/>
      <c r="QXS54" s="22"/>
      <c r="QXT54" s="22"/>
      <c r="QXU54" s="22"/>
      <c r="QXV54" s="22"/>
      <c r="QXW54" s="22"/>
      <c r="QXX54" s="22"/>
      <c r="QXY54" s="22"/>
      <c r="QXZ54" s="22"/>
      <c r="QYA54" s="22"/>
      <c r="QYB54" s="22"/>
      <c r="QYC54" s="22"/>
      <c r="QYD54" s="22"/>
      <c r="QYE54" s="22"/>
      <c r="QYF54" s="22"/>
      <c r="QYG54" s="22"/>
      <c r="QYH54" s="22"/>
      <c r="QYI54" s="22"/>
      <c r="QYJ54" s="22"/>
      <c r="QYK54" s="22"/>
      <c r="QYL54" s="22"/>
      <c r="QYM54" s="22"/>
      <c r="QYN54" s="22"/>
      <c r="QYO54" s="22"/>
      <c r="QYP54" s="22"/>
      <c r="QYQ54" s="22"/>
      <c r="QYR54" s="22"/>
      <c r="QYS54" s="22"/>
      <c r="QYT54" s="22"/>
      <c r="QYU54" s="22"/>
      <c r="QYV54" s="22"/>
      <c r="QYW54" s="22"/>
      <c r="QYX54" s="22"/>
      <c r="QYY54" s="22"/>
      <c r="QYZ54" s="22"/>
      <c r="QZA54" s="22"/>
      <c r="QZB54" s="22"/>
      <c r="QZC54" s="22"/>
      <c r="QZD54" s="22"/>
      <c r="QZE54" s="22"/>
      <c r="QZF54" s="22"/>
      <c r="QZG54" s="22"/>
      <c r="QZH54" s="22"/>
      <c r="QZI54" s="22"/>
      <c r="QZJ54" s="22"/>
      <c r="QZK54" s="22"/>
      <c r="QZL54" s="22"/>
      <c r="QZM54" s="22"/>
      <c r="QZN54" s="22"/>
      <c r="QZO54" s="22"/>
      <c r="QZP54" s="22"/>
      <c r="QZQ54" s="22"/>
      <c r="QZR54" s="22"/>
      <c r="QZS54" s="22"/>
      <c r="QZT54" s="22"/>
      <c r="QZU54" s="22"/>
      <c r="QZV54" s="22"/>
      <c r="QZW54" s="22"/>
      <c r="QZX54" s="22"/>
      <c r="QZY54" s="22"/>
      <c r="QZZ54" s="22"/>
      <c r="RAA54" s="22"/>
      <c r="RAB54" s="22"/>
      <c r="RAC54" s="22"/>
      <c r="RAD54" s="22"/>
      <c r="RAE54" s="22"/>
      <c r="RAF54" s="22"/>
      <c r="RAG54" s="22"/>
      <c r="RAH54" s="22"/>
      <c r="RAI54" s="22"/>
      <c r="RAJ54" s="22"/>
      <c r="RAK54" s="22"/>
      <c r="RAL54" s="22"/>
      <c r="RAM54" s="22"/>
      <c r="RAN54" s="22"/>
      <c r="RAO54" s="22"/>
      <c r="RAP54" s="22"/>
      <c r="RAQ54" s="22"/>
      <c r="RAR54" s="22"/>
      <c r="RAS54" s="22"/>
      <c r="RAT54" s="22"/>
      <c r="RAU54" s="22"/>
      <c r="RAV54" s="22"/>
      <c r="RAW54" s="22"/>
      <c r="RAX54" s="22"/>
      <c r="RAY54" s="22"/>
      <c r="RAZ54" s="22"/>
      <c r="RBA54" s="22"/>
      <c r="RBB54" s="22"/>
      <c r="RBC54" s="22"/>
      <c r="RBD54" s="22"/>
      <c r="RBE54" s="22"/>
      <c r="RBF54" s="22"/>
      <c r="RBG54" s="22"/>
      <c r="RBH54" s="22"/>
      <c r="RBI54" s="22"/>
      <c r="RBJ54" s="22"/>
      <c r="RBK54" s="22"/>
      <c r="RBL54" s="22"/>
      <c r="RBM54" s="22"/>
      <c r="RBN54" s="22"/>
      <c r="RBO54" s="22"/>
      <c r="RBP54" s="22"/>
      <c r="RBQ54" s="22"/>
      <c r="RBR54" s="22"/>
      <c r="RBS54" s="22"/>
      <c r="RBT54" s="22"/>
      <c r="RBU54" s="22"/>
      <c r="RBV54" s="22"/>
      <c r="RBW54" s="22"/>
      <c r="RBX54" s="22"/>
      <c r="RBY54" s="22"/>
      <c r="RBZ54" s="22"/>
      <c r="RCA54" s="22"/>
      <c r="RCB54" s="22"/>
      <c r="RCC54" s="22"/>
      <c r="RCD54" s="22"/>
      <c r="RCE54" s="22"/>
      <c r="RCF54" s="22"/>
      <c r="RCG54" s="22"/>
      <c r="RCH54" s="22"/>
      <c r="RCI54" s="22"/>
      <c r="RCJ54" s="22"/>
      <c r="RCK54" s="22"/>
      <c r="RCL54" s="22"/>
      <c r="RCM54" s="22"/>
      <c r="RCN54" s="22"/>
      <c r="RCO54" s="22"/>
      <c r="RCP54" s="22"/>
      <c r="RCQ54" s="22"/>
      <c r="RCR54" s="22"/>
      <c r="RCS54" s="22"/>
      <c r="RCT54" s="22"/>
      <c r="RCU54" s="22"/>
      <c r="RCV54" s="22"/>
      <c r="RCW54" s="22"/>
      <c r="RCX54" s="22"/>
      <c r="RCY54" s="22"/>
      <c r="RCZ54" s="22"/>
      <c r="RDA54" s="22"/>
      <c r="RDB54" s="22"/>
      <c r="RDC54" s="22"/>
      <c r="RDD54" s="22"/>
      <c r="RDE54" s="22"/>
      <c r="RDF54" s="22"/>
      <c r="RDG54" s="22"/>
      <c r="RDH54" s="22"/>
      <c r="RDI54" s="22"/>
      <c r="RDJ54" s="22"/>
      <c r="RDK54" s="22"/>
      <c r="RDL54" s="22"/>
      <c r="RDM54" s="22"/>
      <c r="RDN54" s="22"/>
      <c r="RDO54" s="22"/>
      <c r="RDP54" s="22"/>
      <c r="RDQ54" s="22"/>
      <c r="RDR54" s="22"/>
      <c r="RDS54" s="22"/>
      <c r="RDT54" s="22"/>
      <c r="RDU54" s="22"/>
      <c r="RDV54" s="22"/>
      <c r="RDW54" s="22"/>
      <c r="RDX54" s="22"/>
      <c r="RDY54" s="22"/>
      <c r="RDZ54" s="22"/>
      <c r="REA54" s="22"/>
      <c r="REB54" s="22"/>
      <c r="REC54" s="22"/>
      <c r="RED54" s="22"/>
      <c r="REE54" s="22"/>
      <c r="REF54" s="22"/>
      <c r="REG54" s="22"/>
      <c r="REH54" s="22"/>
      <c r="REI54" s="22"/>
      <c r="REJ54" s="22"/>
      <c r="REK54" s="22"/>
      <c r="REL54" s="22"/>
      <c r="REM54" s="22"/>
      <c r="REN54" s="22"/>
      <c r="REO54" s="22"/>
      <c r="REP54" s="22"/>
      <c r="REQ54" s="22"/>
      <c r="RER54" s="22"/>
      <c r="RES54" s="22"/>
      <c r="RET54" s="22"/>
      <c r="REU54" s="22"/>
      <c r="REV54" s="22"/>
      <c r="REW54" s="22"/>
      <c r="REX54" s="22"/>
      <c r="REY54" s="22"/>
      <c r="REZ54" s="22"/>
      <c r="RFA54" s="22"/>
      <c r="RFB54" s="22"/>
      <c r="RFC54" s="22"/>
      <c r="RFD54" s="22"/>
      <c r="RFE54" s="22"/>
      <c r="RFF54" s="22"/>
      <c r="RFG54" s="22"/>
      <c r="RFH54" s="22"/>
      <c r="RFI54" s="22"/>
      <c r="RFJ54" s="22"/>
      <c r="RFK54" s="22"/>
      <c r="RFL54" s="22"/>
      <c r="RFM54" s="22"/>
      <c r="RFN54" s="22"/>
      <c r="RFO54" s="22"/>
      <c r="RFP54" s="22"/>
      <c r="RFQ54" s="22"/>
      <c r="RFR54" s="22"/>
      <c r="RFS54" s="22"/>
      <c r="RFT54" s="22"/>
      <c r="RFU54" s="22"/>
      <c r="RFV54" s="22"/>
      <c r="RFW54" s="22"/>
      <c r="RFX54" s="22"/>
      <c r="RFY54" s="22"/>
      <c r="RFZ54" s="22"/>
      <c r="RGA54" s="22"/>
      <c r="RGB54" s="22"/>
      <c r="RGC54" s="22"/>
      <c r="RGD54" s="22"/>
      <c r="RGE54" s="22"/>
      <c r="RGF54" s="22"/>
      <c r="RGG54" s="22"/>
      <c r="RGH54" s="22"/>
      <c r="RGI54" s="22"/>
      <c r="RGJ54" s="22"/>
      <c r="RGK54" s="22"/>
      <c r="RGL54" s="22"/>
      <c r="RGM54" s="22"/>
      <c r="RGN54" s="22"/>
      <c r="RGO54" s="22"/>
      <c r="RGP54" s="22"/>
      <c r="RGQ54" s="22"/>
      <c r="RGR54" s="22"/>
      <c r="RGS54" s="22"/>
      <c r="RGT54" s="22"/>
      <c r="RGU54" s="22"/>
      <c r="RGV54" s="22"/>
      <c r="RGW54" s="22"/>
      <c r="RGX54" s="22"/>
      <c r="RGY54" s="22"/>
      <c r="RGZ54" s="22"/>
      <c r="RHA54" s="22"/>
      <c r="RHB54" s="22"/>
      <c r="RHC54" s="22"/>
      <c r="RHD54" s="22"/>
      <c r="RHE54" s="22"/>
      <c r="RHF54" s="22"/>
      <c r="RHG54" s="22"/>
      <c r="RHH54" s="22"/>
      <c r="RHI54" s="22"/>
      <c r="RHJ54" s="22"/>
      <c r="RHK54" s="22"/>
      <c r="RHL54" s="22"/>
      <c r="RHM54" s="22"/>
      <c r="RHN54" s="22"/>
      <c r="RHO54" s="22"/>
      <c r="RHP54" s="22"/>
      <c r="RHQ54" s="22"/>
      <c r="RHR54" s="22"/>
      <c r="RHS54" s="22"/>
      <c r="RHT54" s="22"/>
      <c r="RHU54" s="22"/>
      <c r="RHV54" s="22"/>
      <c r="RHW54" s="22"/>
      <c r="RHX54" s="22"/>
      <c r="RHY54" s="22"/>
      <c r="RHZ54" s="22"/>
      <c r="RIA54" s="22"/>
      <c r="RIB54" s="22"/>
      <c r="RIC54" s="22"/>
      <c r="RID54" s="22"/>
      <c r="RIE54" s="22"/>
      <c r="RIF54" s="22"/>
      <c r="RIG54" s="22"/>
      <c r="RIH54" s="22"/>
      <c r="RII54" s="22"/>
      <c r="RIJ54" s="22"/>
      <c r="RIK54" s="22"/>
      <c r="RIL54" s="22"/>
      <c r="RIM54" s="22"/>
      <c r="RIN54" s="22"/>
      <c r="RIO54" s="22"/>
      <c r="RIP54" s="22"/>
      <c r="RIQ54" s="22"/>
      <c r="RIR54" s="22"/>
      <c r="RIS54" s="22"/>
      <c r="RIT54" s="22"/>
      <c r="RIU54" s="22"/>
      <c r="RIV54" s="22"/>
      <c r="RIW54" s="22"/>
      <c r="RIX54" s="22"/>
      <c r="RIY54" s="22"/>
      <c r="RIZ54" s="22"/>
      <c r="RJA54" s="22"/>
      <c r="RJB54" s="22"/>
      <c r="RJC54" s="22"/>
      <c r="RJD54" s="22"/>
      <c r="RJE54" s="22"/>
      <c r="RJF54" s="22"/>
      <c r="RJG54" s="22"/>
      <c r="RJH54" s="22"/>
      <c r="RJI54" s="22"/>
      <c r="RJJ54" s="22"/>
      <c r="RJK54" s="22"/>
      <c r="RJL54" s="22"/>
      <c r="RJM54" s="22"/>
      <c r="RJN54" s="22"/>
      <c r="RJO54" s="22"/>
      <c r="RJP54" s="22"/>
      <c r="RJQ54" s="22"/>
      <c r="RJR54" s="22"/>
      <c r="RJS54" s="22"/>
      <c r="RJT54" s="22"/>
      <c r="RJU54" s="22"/>
      <c r="RJV54" s="22"/>
      <c r="RJW54" s="22"/>
      <c r="RJX54" s="22"/>
      <c r="RJY54" s="22"/>
      <c r="RJZ54" s="22"/>
      <c r="RKA54" s="22"/>
      <c r="RKB54" s="22"/>
      <c r="RKC54" s="22"/>
      <c r="RKD54" s="22"/>
      <c r="RKE54" s="22"/>
      <c r="RKF54" s="22"/>
      <c r="RKG54" s="22"/>
      <c r="RKH54" s="22"/>
      <c r="RKI54" s="22"/>
      <c r="RKJ54" s="22"/>
      <c r="RKK54" s="22"/>
      <c r="RKL54" s="22"/>
      <c r="RKM54" s="22"/>
      <c r="RKN54" s="22"/>
      <c r="RKO54" s="22"/>
      <c r="RKP54" s="22"/>
      <c r="RKQ54" s="22"/>
      <c r="RKR54" s="22"/>
      <c r="RKS54" s="22"/>
      <c r="RKT54" s="22"/>
      <c r="RKU54" s="22"/>
      <c r="RKV54" s="22"/>
      <c r="RKW54" s="22"/>
      <c r="RKX54" s="22"/>
      <c r="RKY54" s="22"/>
      <c r="RKZ54" s="22"/>
      <c r="RLA54" s="22"/>
      <c r="RLB54" s="22"/>
      <c r="RLC54" s="22"/>
      <c r="RLD54" s="22"/>
      <c r="RLE54" s="22"/>
      <c r="RLF54" s="22"/>
      <c r="RLG54" s="22"/>
      <c r="RLH54" s="22"/>
      <c r="RLI54" s="22"/>
      <c r="RLJ54" s="22"/>
      <c r="RLK54" s="22"/>
      <c r="RLL54" s="22"/>
      <c r="RLM54" s="22"/>
      <c r="RLN54" s="22"/>
      <c r="RLO54" s="22"/>
      <c r="RLP54" s="22"/>
      <c r="RLQ54" s="22"/>
      <c r="RLR54" s="22"/>
      <c r="RLS54" s="22"/>
      <c r="RLT54" s="22"/>
      <c r="RLU54" s="22"/>
      <c r="RLV54" s="22"/>
      <c r="RLW54" s="22"/>
      <c r="RLX54" s="22"/>
      <c r="RLY54" s="22"/>
      <c r="RLZ54" s="22"/>
      <c r="RMA54" s="22"/>
      <c r="RMB54" s="22"/>
      <c r="RMC54" s="22"/>
      <c r="RMD54" s="22"/>
      <c r="RME54" s="22"/>
      <c r="RMF54" s="22"/>
      <c r="RMG54" s="22"/>
      <c r="RMH54" s="22"/>
      <c r="RMI54" s="22"/>
      <c r="RMJ54" s="22"/>
      <c r="RMK54" s="22"/>
      <c r="RML54" s="22"/>
      <c r="RMM54" s="22"/>
      <c r="RMN54" s="22"/>
      <c r="RMO54" s="22"/>
      <c r="RMP54" s="22"/>
      <c r="RMQ54" s="22"/>
      <c r="RMR54" s="22"/>
      <c r="RMS54" s="22"/>
      <c r="RMT54" s="22"/>
      <c r="RMU54" s="22"/>
      <c r="RMV54" s="22"/>
      <c r="RMW54" s="22"/>
      <c r="RMX54" s="22"/>
      <c r="RMY54" s="22"/>
      <c r="RMZ54" s="22"/>
      <c r="RNA54" s="22"/>
      <c r="RNB54" s="22"/>
      <c r="RNC54" s="22"/>
      <c r="RND54" s="22"/>
      <c r="RNE54" s="22"/>
      <c r="RNF54" s="22"/>
      <c r="RNG54" s="22"/>
      <c r="RNH54" s="22"/>
      <c r="RNI54" s="22"/>
      <c r="RNJ54" s="22"/>
      <c r="RNK54" s="22"/>
      <c r="RNL54" s="22"/>
      <c r="RNM54" s="22"/>
      <c r="RNN54" s="22"/>
      <c r="RNO54" s="22"/>
      <c r="RNP54" s="22"/>
      <c r="RNQ54" s="22"/>
      <c r="RNR54" s="22"/>
      <c r="RNS54" s="22"/>
      <c r="RNT54" s="22"/>
      <c r="RNU54" s="22"/>
      <c r="RNV54" s="22"/>
      <c r="RNW54" s="22"/>
      <c r="RNX54" s="22"/>
      <c r="RNY54" s="22"/>
      <c r="RNZ54" s="22"/>
      <c r="ROA54" s="22"/>
      <c r="ROB54" s="22"/>
      <c r="ROC54" s="22"/>
      <c r="ROD54" s="22"/>
      <c r="ROE54" s="22"/>
      <c r="ROF54" s="22"/>
      <c r="ROG54" s="22"/>
      <c r="ROH54" s="22"/>
      <c r="ROI54" s="22"/>
      <c r="ROJ54" s="22"/>
      <c r="ROK54" s="22"/>
      <c r="ROL54" s="22"/>
      <c r="ROM54" s="22"/>
      <c r="RON54" s="22"/>
      <c r="ROO54" s="22"/>
      <c r="ROP54" s="22"/>
      <c r="ROQ54" s="22"/>
      <c r="ROR54" s="22"/>
      <c r="ROS54" s="22"/>
      <c r="ROT54" s="22"/>
      <c r="ROU54" s="22"/>
      <c r="ROV54" s="22"/>
      <c r="ROW54" s="22"/>
      <c r="ROX54" s="22"/>
      <c r="ROY54" s="22"/>
      <c r="ROZ54" s="22"/>
      <c r="RPA54" s="22"/>
      <c r="RPB54" s="22"/>
      <c r="RPC54" s="22"/>
      <c r="RPD54" s="22"/>
      <c r="RPE54" s="22"/>
      <c r="RPF54" s="22"/>
      <c r="RPG54" s="22"/>
      <c r="RPH54" s="22"/>
      <c r="RPI54" s="22"/>
      <c r="RPJ54" s="22"/>
      <c r="RPK54" s="22"/>
      <c r="RPL54" s="22"/>
      <c r="RPM54" s="22"/>
      <c r="RPN54" s="22"/>
      <c r="RPO54" s="22"/>
      <c r="RPP54" s="22"/>
      <c r="RPQ54" s="22"/>
      <c r="RPR54" s="22"/>
      <c r="RPS54" s="22"/>
      <c r="RPT54" s="22"/>
      <c r="RPU54" s="22"/>
      <c r="RPV54" s="22"/>
      <c r="RPW54" s="22"/>
      <c r="RPX54" s="22"/>
      <c r="RPY54" s="22"/>
      <c r="RPZ54" s="22"/>
      <c r="RQA54" s="22"/>
      <c r="RQB54" s="22"/>
      <c r="RQC54" s="22"/>
      <c r="RQD54" s="22"/>
      <c r="RQE54" s="22"/>
      <c r="RQF54" s="22"/>
      <c r="RQG54" s="22"/>
      <c r="RQH54" s="22"/>
      <c r="RQI54" s="22"/>
      <c r="RQJ54" s="22"/>
      <c r="RQK54" s="22"/>
      <c r="RQL54" s="22"/>
      <c r="RQM54" s="22"/>
      <c r="RQN54" s="22"/>
      <c r="RQO54" s="22"/>
      <c r="RQP54" s="22"/>
      <c r="RQQ54" s="22"/>
      <c r="RQR54" s="22"/>
      <c r="RQS54" s="22"/>
      <c r="RQT54" s="22"/>
      <c r="RQU54" s="22"/>
      <c r="RQV54" s="22"/>
      <c r="RQW54" s="22"/>
      <c r="RQX54" s="22"/>
      <c r="RQY54" s="22"/>
      <c r="RQZ54" s="22"/>
      <c r="RRA54" s="22"/>
      <c r="RRB54" s="22"/>
      <c r="RRC54" s="22"/>
      <c r="RRD54" s="22"/>
      <c r="RRE54" s="22"/>
      <c r="RRF54" s="22"/>
      <c r="RRG54" s="22"/>
      <c r="RRH54" s="22"/>
      <c r="RRI54" s="22"/>
      <c r="RRJ54" s="22"/>
      <c r="RRK54" s="22"/>
      <c r="RRL54" s="22"/>
      <c r="RRM54" s="22"/>
      <c r="RRN54" s="22"/>
      <c r="RRO54" s="22"/>
      <c r="RRP54" s="22"/>
      <c r="RRQ54" s="22"/>
      <c r="RRR54" s="22"/>
      <c r="RRS54" s="22"/>
      <c r="RRT54" s="22"/>
      <c r="RRU54" s="22"/>
      <c r="RRV54" s="22"/>
      <c r="RRW54" s="22"/>
      <c r="RRX54" s="22"/>
      <c r="RRY54" s="22"/>
      <c r="RRZ54" s="22"/>
      <c r="RSA54" s="22"/>
      <c r="RSB54" s="22"/>
      <c r="RSC54" s="22"/>
      <c r="RSD54" s="22"/>
      <c r="RSE54" s="22"/>
      <c r="RSF54" s="22"/>
      <c r="RSG54" s="22"/>
      <c r="RSH54" s="22"/>
      <c r="RSI54" s="22"/>
      <c r="RSJ54" s="22"/>
      <c r="RSK54" s="22"/>
      <c r="RSL54" s="22"/>
      <c r="RSM54" s="22"/>
      <c r="RSN54" s="22"/>
      <c r="RSO54" s="22"/>
      <c r="RSP54" s="22"/>
      <c r="RSQ54" s="22"/>
      <c r="RSR54" s="22"/>
      <c r="RSS54" s="22"/>
      <c r="RST54" s="22"/>
      <c r="RSU54" s="22"/>
      <c r="RSV54" s="22"/>
      <c r="RSW54" s="22"/>
      <c r="RSX54" s="22"/>
      <c r="RSY54" s="22"/>
      <c r="RSZ54" s="22"/>
      <c r="RTA54" s="22"/>
      <c r="RTB54" s="22"/>
      <c r="RTC54" s="22"/>
      <c r="RTD54" s="22"/>
      <c r="RTE54" s="22"/>
      <c r="RTF54" s="22"/>
      <c r="RTG54" s="22"/>
      <c r="RTH54" s="22"/>
      <c r="RTI54" s="22"/>
      <c r="RTJ54" s="22"/>
      <c r="RTK54" s="22"/>
      <c r="RTL54" s="22"/>
      <c r="RTM54" s="22"/>
      <c r="RTN54" s="22"/>
      <c r="RTO54" s="22"/>
      <c r="RTP54" s="22"/>
      <c r="RTQ54" s="22"/>
      <c r="RTR54" s="22"/>
      <c r="RTS54" s="22"/>
      <c r="RTT54" s="22"/>
      <c r="RTU54" s="22"/>
      <c r="RTV54" s="22"/>
      <c r="RTW54" s="22"/>
      <c r="RTX54" s="22"/>
      <c r="RTY54" s="22"/>
      <c r="RTZ54" s="22"/>
      <c r="RUA54" s="22"/>
      <c r="RUB54" s="22"/>
      <c r="RUC54" s="22"/>
      <c r="RUD54" s="22"/>
      <c r="RUE54" s="22"/>
      <c r="RUF54" s="22"/>
      <c r="RUG54" s="22"/>
      <c r="RUH54" s="22"/>
      <c r="RUI54" s="22"/>
      <c r="RUJ54" s="22"/>
      <c r="RUK54" s="22"/>
      <c r="RUL54" s="22"/>
      <c r="RUM54" s="22"/>
      <c r="RUN54" s="22"/>
      <c r="RUO54" s="22"/>
      <c r="RUP54" s="22"/>
      <c r="RUQ54" s="22"/>
      <c r="RUR54" s="22"/>
      <c r="RUS54" s="22"/>
      <c r="RUT54" s="22"/>
      <c r="RUU54" s="22"/>
      <c r="RUV54" s="22"/>
      <c r="RUW54" s="22"/>
      <c r="RUX54" s="22"/>
      <c r="RUY54" s="22"/>
      <c r="RUZ54" s="22"/>
      <c r="RVA54" s="22"/>
      <c r="RVB54" s="22"/>
      <c r="RVC54" s="22"/>
      <c r="RVD54" s="22"/>
      <c r="RVE54" s="22"/>
      <c r="RVF54" s="22"/>
      <c r="RVG54" s="22"/>
      <c r="RVH54" s="22"/>
      <c r="RVI54" s="22"/>
      <c r="RVJ54" s="22"/>
      <c r="RVK54" s="22"/>
      <c r="RVL54" s="22"/>
      <c r="RVM54" s="22"/>
      <c r="RVN54" s="22"/>
      <c r="RVO54" s="22"/>
      <c r="RVP54" s="22"/>
      <c r="RVQ54" s="22"/>
      <c r="RVR54" s="22"/>
      <c r="RVS54" s="22"/>
      <c r="RVT54" s="22"/>
      <c r="RVU54" s="22"/>
      <c r="RVV54" s="22"/>
      <c r="RVW54" s="22"/>
      <c r="RVX54" s="22"/>
      <c r="RVY54" s="22"/>
      <c r="RVZ54" s="22"/>
      <c r="RWA54" s="22"/>
      <c r="RWB54" s="22"/>
      <c r="RWC54" s="22"/>
      <c r="RWD54" s="22"/>
      <c r="RWE54" s="22"/>
      <c r="RWF54" s="22"/>
      <c r="RWG54" s="22"/>
      <c r="RWH54" s="22"/>
      <c r="RWI54" s="22"/>
      <c r="RWJ54" s="22"/>
      <c r="RWK54" s="22"/>
      <c r="RWL54" s="22"/>
      <c r="RWM54" s="22"/>
      <c r="RWN54" s="22"/>
      <c r="RWO54" s="22"/>
      <c r="RWP54" s="22"/>
      <c r="RWQ54" s="22"/>
      <c r="RWR54" s="22"/>
      <c r="RWS54" s="22"/>
      <c r="RWT54" s="22"/>
      <c r="RWU54" s="22"/>
      <c r="RWV54" s="22"/>
      <c r="RWW54" s="22"/>
      <c r="RWX54" s="22"/>
      <c r="RWY54" s="22"/>
      <c r="RWZ54" s="22"/>
      <c r="RXA54" s="22"/>
      <c r="RXB54" s="22"/>
      <c r="RXC54" s="22"/>
      <c r="RXD54" s="22"/>
      <c r="RXE54" s="22"/>
      <c r="RXF54" s="22"/>
      <c r="RXG54" s="22"/>
      <c r="RXH54" s="22"/>
      <c r="RXI54" s="22"/>
      <c r="RXJ54" s="22"/>
      <c r="RXK54" s="22"/>
      <c r="RXL54" s="22"/>
      <c r="RXM54" s="22"/>
      <c r="RXN54" s="22"/>
      <c r="RXO54" s="22"/>
      <c r="RXP54" s="22"/>
      <c r="RXQ54" s="22"/>
      <c r="RXR54" s="22"/>
      <c r="RXS54" s="22"/>
      <c r="RXT54" s="22"/>
      <c r="RXU54" s="22"/>
      <c r="RXV54" s="22"/>
      <c r="RXW54" s="22"/>
      <c r="RXX54" s="22"/>
      <c r="RXY54" s="22"/>
      <c r="RXZ54" s="22"/>
      <c r="RYA54" s="22"/>
      <c r="RYB54" s="22"/>
      <c r="RYC54" s="22"/>
      <c r="RYD54" s="22"/>
      <c r="RYE54" s="22"/>
      <c r="RYF54" s="22"/>
      <c r="RYG54" s="22"/>
      <c r="RYH54" s="22"/>
      <c r="RYI54" s="22"/>
      <c r="RYJ54" s="22"/>
      <c r="RYK54" s="22"/>
      <c r="RYL54" s="22"/>
      <c r="RYM54" s="22"/>
      <c r="RYN54" s="22"/>
      <c r="RYO54" s="22"/>
      <c r="RYP54" s="22"/>
      <c r="RYQ54" s="22"/>
      <c r="RYR54" s="22"/>
      <c r="RYS54" s="22"/>
      <c r="RYT54" s="22"/>
      <c r="RYU54" s="22"/>
      <c r="RYV54" s="22"/>
      <c r="RYW54" s="22"/>
      <c r="RYX54" s="22"/>
      <c r="RYY54" s="22"/>
      <c r="RYZ54" s="22"/>
      <c r="RZA54" s="22"/>
      <c r="RZB54" s="22"/>
      <c r="RZC54" s="22"/>
      <c r="RZD54" s="22"/>
      <c r="RZE54" s="22"/>
      <c r="RZF54" s="22"/>
      <c r="RZG54" s="22"/>
      <c r="RZH54" s="22"/>
      <c r="RZI54" s="22"/>
      <c r="RZJ54" s="22"/>
      <c r="RZK54" s="22"/>
      <c r="RZL54" s="22"/>
      <c r="RZM54" s="22"/>
      <c r="RZN54" s="22"/>
      <c r="RZO54" s="22"/>
      <c r="RZP54" s="22"/>
      <c r="RZQ54" s="22"/>
      <c r="RZR54" s="22"/>
      <c r="RZS54" s="22"/>
      <c r="RZT54" s="22"/>
      <c r="RZU54" s="22"/>
      <c r="RZV54" s="22"/>
      <c r="RZW54" s="22"/>
      <c r="RZX54" s="22"/>
      <c r="RZY54" s="22"/>
      <c r="RZZ54" s="22"/>
      <c r="SAA54" s="22"/>
      <c r="SAB54" s="22"/>
      <c r="SAC54" s="22"/>
      <c r="SAD54" s="22"/>
      <c r="SAE54" s="22"/>
      <c r="SAF54" s="22"/>
      <c r="SAG54" s="22"/>
      <c r="SAH54" s="22"/>
      <c r="SAI54" s="22"/>
      <c r="SAJ54" s="22"/>
      <c r="SAK54" s="22"/>
      <c r="SAL54" s="22"/>
      <c r="SAM54" s="22"/>
      <c r="SAN54" s="22"/>
      <c r="SAO54" s="22"/>
      <c r="SAP54" s="22"/>
      <c r="SAQ54" s="22"/>
      <c r="SAR54" s="22"/>
      <c r="SAS54" s="22"/>
      <c r="SAT54" s="22"/>
      <c r="SAU54" s="22"/>
      <c r="SAV54" s="22"/>
      <c r="SAW54" s="22"/>
      <c r="SAX54" s="22"/>
      <c r="SAY54" s="22"/>
      <c r="SAZ54" s="22"/>
      <c r="SBA54" s="22"/>
      <c r="SBB54" s="22"/>
      <c r="SBC54" s="22"/>
      <c r="SBD54" s="22"/>
      <c r="SBE54" s="22"/>
      <c r="SBF54" s="22"/>
      <c r="SBG54" s="22"/>
      <c r="SBH54" s="22"/>
      <c r="SBI54" s="22"/>
      <c r="SBJ54" s="22"/>
      <c r="SBK54" s="22"/>
      <c r="SBL54" s="22"/>
      <c r="SBM54" s="22"/>
      <c r="SBN54" s="22"/>
      <c r="SBO54" s="22"/>
      <c r="SBP54" s="22"/>
      <c r="SBQ54" s="22"/>
      <c r="SBR54" s="22"/>
      <c r="SBS54" s="22"/>
      <c r="SBT54" s="22"/>
      <c r="SBU54" s="22"/>
      <c r="SBV54" s="22"/>
      <c r="SBW54" s="22"/>
      <c r="SBX54" s="22"/>
      <c r="SBY54" s="22"/>
      <c r="SBZ54" s="22"/>
      <c r="SCA54" s="22"/>
      <c r="SCB54" s="22"/>
      <c r="SCC54" s="22"/>
      <c r="SCD54" s="22"/>
      <c r="SCE54" s="22"/>
      <c r="SCF54" s="22"/>
      <c r="SCG54" s="22"/>
      <c r="SCH54" s="22"/>
      <c r="SCI54" s="22"/>
      <c r="SCJ54" s="22"/>
      <c r="SCK54" s="22"/>
      <c r="SCL54" s="22"/>
      <c r="SCM54" s="22"/>
      <c r="SCN54" s="22"/>
      <c r="SCO54" s="22"/>
      <c r="SCP54" s="22"/>
      <c r="SCQ54" s="22"/>
      <c r="SCR54" s="22"/>
      <c r="SCS54" s="22"/>
      <c r="SCT54" s="22"/>
      <c r="SCU54" s="22"/>
      <c r="SCV54" s="22"/>
      <c r="SCW54" s="22"/>
      <c r="SCX54" s="22"/>
      <c r="SCY54" s="22"/>
      <c r="SCZ54" s="22"/>
      <c r="SDA54" s="22"/>
      <c r="SDB54" s="22"/>
      <c r="SDC54" s="22"/>
      <c r="SDD54" s="22"/>
      <c r="SDE54" s="22"/>
      <c r="SDF54" s="22"/>
      <c r="SDG54" s="22"/>
      <c r="SDH54" s="22"/>
      <c r="SDI54" s="22"/>
      <c r="SDJ54" s="22"/>
      <c r="SDK54" s="22"/>
      <c r="SDL54" s="22"/>
      <c r="SDM54" s="22"/>
      <c r="SDN54" s="22"/>
      <c r="SDO54" s="22"/>
      <c r="SDP54" s="22"/>
      <c r="SDQ54" s="22"/>
      <c r="SDR54" s="22"/>
      <c r="SDS54" s="22"/>
      <c r="SDT54" s="22"/>
      <c r="SDU54" s="22"/>
      <c r="SDV54" s="22"/>
      <c r="SDW54" s="22"/>
      <c r="SDX54" s="22"/>
      <c r="SDY54" s="22"/>
      <c r="SDZ54" s="22"/>
      <c r="SEA54" s="22"/>
      <c r="SEB54" s="22"/>
      <c r="SEC54" s="22"/>
      <c r="SED54" s="22"/>
      <c r="SEE54" s="22"/>
      <c r="SEF54" s="22"/>
      <c r="SEG54" s="22"/>
      <c r="SEH54" s="22"/>
      <c r="SEI54" s="22"/>
      <c r="SEJ54" s="22"/>
      <c r="SEK54" s="22"/>
      <c r="SEL54" s="22"/>
      <c r="SEM54" s="22"/>
      <c r="SEN54" s="22"/>
      <c r="SEO54" s="22"/>
      <c r="SEP54" s="22"/>
      <c r="SEQ54" s="22"/>
      <c r="SER54" s="22"/>
      <c r="SES54" s="22"/>
      <c r="SET54" s="22"/>
      <c r="SEU54" s="22"/>
      <c r="SEV54" s="22"/>
      <c r="SEW54" s="22"/>
      <c r="SEX54" s="22"/>
      <c r="SEY54" s="22"/>
      <c r="SEZ54" s="22"/>
      <c r="SFA54" s="22"/>
      <c r="SFB54" s="22"/>
      <c r="SFC54" s="22"/>
      <c r="SFD54" s="22"/>
      <c r="SFE54" s="22"/>
      <c r="SFF54" s="22"/>
      <c r="SFG54" s="22"/>
      <c r="SFH54" s="22"/>
      <c r="SFI54" s="22"/>
      <c r="SFJ54" s="22"/>
      <c r="SFK54" s="22"/>
      <c r="SFL54" s="22"/>
      <c r="SFM54" s="22"/>
      <c r="SFN54" s="22"/>
      <c r="SFO54" s="22"/>
      <c r="SFP54" s="22"/>
      <c r="SFQ54" s="22"/>
      <c r="SFR54" s="22"/>
      <c r="SFS54" s="22"/>
      <c r="SFT54" s="22"/>
      <c r="SFU54" s="22"/>
      <c r="SFV54" s="22"/>
      <c r="SFW54" s="22"/>
      <c r="SFX54" s="22"/>
      <c r="SFY54" s="22"/>
      <c r="SFZ54" s="22"/>
      <c r="SGA54" s="22"/>
      <c r="SGB54" s="22"/>
      <c r="SGC54" s="22"/>
      <c r="SGD54" s="22"/>
      <c r="SGE54" s="22"/>
      <c r="SGF54" s="22"/>
      <c r="SGG54" s="22"/>
      <c r="SGH54" s="22"/>
      <c r="SGI54" s="22"/>
      <c r="SGJ54" s="22"/>
      <c r="SGK54" s="22"/>
      <c r="SGL54" s="22"/>
      <c r="SGM54" s="22"/>
      <c r="SGN54" s="22"/>
      <c r="SGO54" s="22"/>
      <c r="SGP54" s="22"/>
      <c r="SGQ54" s="22"/>
      <c r="SGR54" s="22"/>
      <c r="SGS54" s="22"/>
      <c r="SGT54" s="22"/>
      <c r="SGU54" s="22"/>
      <c r="SGV54" s="22"/>
      <c r="SGW54" s="22"/>
      <c r="SGX54" s="22"/>
      <c r="SGY54" s="22"/>
      <c r="SGZ54" s="22"/>
      <c r="SHA54" s="22"/>
      <c r="SHB54" s="22"/>
      <c r="SHC54" s="22"/>
      <c r="SHD54" s="22"/>
      <c r="SHE54" s="22"/>
      <c r="SHF54" s="22"/>
      <c r="SHG54" s="22"/>
      <c r="SHH54" s="22"/>
      <c r="SHI54" s="22"/>
      <c r="SHJ54" s="22"/>
      <c r="SHK54" s="22"/>
      <c r="SHL54" s="22"/>
      <c r="SHM54" s="22"/>
      <c r="SHN54" s="22"/>
      <c r="SHO54" s="22"/>
      <c r="SHP54" s="22"/>
      <c r="SHQ54" s="22"/>
      <c r="SHR54" s="22"/>
      <c r="SHS54" s="22"/>
      <c r="SHT54" s="22"/>
      <c r="SHU54" s="22"/>
      <c r="SHV54" s="22"/>
      <c r="SHW54" s="22"/>
      <c r="SHX54" s="22"/>
      <c r="SHY54" s="22"/>
      <c r="SHZ54" s="22"/>
      <c r="SIA54" s="22"/>
      <c r="SIB54" s="22"/>
      <c r="SIC54" s="22"/>
      <c r="SID54" s="22"/>
      <c r="SIE54" s="22"/>
      <c r="SIF54" s="22"/>
      <c r="SIG54" s="22"/>
      <c r="SIH54" s="22"/>
      <c r="SII54" s="22"/>
      <c r="SIJ54" s="22"/>
      <c r="SIK54" s="22"/>
      <c r="SIL54" s="22"/>
      <c r="SIM54" s="22"/>
      <c r="SIN54" s="22"/>
      <c r="SIO54" s="22"/>
      <c r="SIP54" s="22"/>
      <c r="SIQ54" s="22"/>
      <c r="SIR54" s="22"/>
      <c r="SIS54" s="22"/>
      <c r="SIT54" s="22"/>
      <c r="SIU54" s="22"/>
      <c r="SIV54" s="22"/>
      <c r="SIW54" s="22"/>
      <c r="SIX54" s="22"/>
      <c r="SIY54" s="22"/>
      <c r="SIZ54" s="22"/>
      <c r="SJA54" s="22"/>
      <c r="SJB54" s="22"/>
      <c r="SJC54" s="22"/>
      <c r="SJD54" s="22"/>
      <c r="SJE54" s="22"/>
      <c r="SJF54" s="22"/>
      <c r="SJG54" s="22"/>
      <c r="SJH54" s="22"/>
      <c r="SJI54" s="22"/>
      <c r="SJJ54" s="22"/>
      <c r="SJK54" s="22"/>
      <c r="SJL54" s="22"/>
      <c r="SJM54" s="22"/>
      <c r="SJN54" s="22"/>
      <c r="SJO54" s="22"/>
      <c r="SJP54" s="22"/>
      <c r="SJQ54" s="22"/>
      <c r="SJR54" s="22"/>
      <c r="SJS54" s="22"/>
      <c r="SJT54" s="22"/>
      <c r="SJU54" s="22"/>
      <c r="SJV54" s="22"/>
      <c r="SJW54" s="22"/>
      <c r="SJX54" s="22"/>
      <c r="SJY54" s="22"/>
      <c r="SJZ54" s="22"/>
      <c r="SKA54" s="22"/>
      <c r="SKB54" s="22"/>
      <c r="SKC54" s="22"/>
      <c r="SKD54" s="22"/>
      <c r="SKE54" s="22"/>
      <c r="SKF54" s="22"/>
      <c r="SKG54" s="22"/>
      <c r="SKH54" s="22"/>
      <c r="SKI54" s="22"/>
      <c r="SKJ54" s="22"/>
      <c r="SKK54" s="22"/>
      <c r="SKL54" s="22"/>
      <c r="SKM54" s="22"/>
      <c r="SKN54" s="22"/>
      <c r="SKO54" s="22"/>
      <c r="SKP54" s="22"/>
      <c r="SKQ54" s="22"/>
      <c r="SKR54" s="22"/>
      <c r="SKS54" s="22"/>
      <c r="SKT54" s="22"/>
      <c r="SKU54" s="22"/>
      <c r="SKV54" s="22"/>
      <c r="SKW54" s="22"/>
      <c r="SKX54" s="22"/>
      <c r="SKY54" s="22"/>
      <c r="SKZ54" s="22"/>
      <c r="SLA54" s="22"/>
      <c r="SLB54" s="22"/>
      <c r="SLC54" s="22"/>
      <c r="SLD54" s="22"/>
      <c r="SLE54" s="22"/>
      <c r="SLF54" s="22"/>
      <c r="SLG54" s="22"/>
      <c r="SLH54" s="22"/>
      <c r="SLI54" s="22"/>
      <c r="SLJ54" s="22"/>
      <c r="SLK54" s="22"/>
      <c r="SLL54" s="22"/>
      <c r="SLM54" s="22"/>
      <c r="SLN54" s="22"/>
      <c r="SLO54" s="22"/>
      <c r="SLP54" s="22"/>
      <c r="SLQ54" s="22"/>
      <c r="SLR54" s="22"/>
      <c r="SLS54" s="22"/>
      <c r="SLT54" s="22"/>
      <c r="SLU54" s="22"/>
      <c r="SLV54" s="22"/>
      <c r="SLW54" s="22"/>
      <c r="SLX54" s="22"/>
      <c r="SLY54" s="22"/>
      <c r="SLZ54" s="22"/>
      <c r="SMA54" s="22"/>
      <c r="SMB54" s="22"/>
      <c r="SMC54" s="22"/>
      <c r="SMD54" s="22"/>
      <c r="SME54" s="22"/>
      <c r="SMF54" s="22"/>
      <c r="SMG54" s="22"/>
      <c r="SMH54" s="22"/>
      <c r="SMI54" s="22"/>
      <c r="SMJ54" s="22"/>
      <c r="SMK54" s="22"/>
      <c r="SML54" s="22"/>
      <c r="SMM54" s="22"/>
      <c r="SMN54" s="22"/>
      <c r="SMO54" s="22"/>
      <c r="SMP54" s="22"/>
      <c r="SMQ54" s="22"/>
      <c r="SMR54" s="22"/>
      <c r="SMS54" s="22"/>
      <c r="SMT54" s="22"/>
      <c r="SMU54" s="22"/>
      <c r="SMV54" s="22"/>
      <c r="SMW54" s="22"/>
      <c r="SMX54" s="22"/>
      <c r="SMY54" s="22"/>
      <c r="SMZ54" s="22"/>
      <c r="SNA54" s="22"/>
      <c r="SNB54" s="22"/>
      <c r="SNC54" s="22"/>
      <c r="SND54" s="22"/>
      <c r="SNE54" s="22"/>
      <c r="SNF54" s="22"/>
      <c r="SNG54" s="22"/>
      <c r="SNH54" s="22"/>
      <c r="SNI54" s="22"/>
      <c r="SNJ54" s="22"/>
      <c r="SNK54" s="22"/>
      <c r="SNL54" s="22"/>
      <c r="SNM54" s="22"/>
      <c r="SNN54" s="22"/>
      <c r="SNO54" s="22"/>
      <c r="SNP54" s="22"/>
      <c r="SNQ54" s="22"/>
      <c r="SNR54" s="22"/>
      <c r="SNS54" s="22"/>
      <c r="SNT54" s="22"/>
      <c r="SNU54" s="22"/>
      <c r="SNV54" s="22"/>
      <c r="SNW54" s="22"/>
      <c r="SNX54" s="22"/>
      <c r="SNY54" s="22"/>
      <c r="SNZ54" s="22"/>
      <c r="SOA54" s="22"/>
      <c r="SOB54" s="22"/>
      <c r="SOC54" s="22"/>
      <c r="SOD54" s="22"/>
      <c r="SOE54" s="22"/>
      <c r="SOF54" s="22"/>
      <c r="SOG54" s="22"/>
      <c r="SOH54" s="22"/>
      <c r="SOI54" s="22"/>
      <c r="SOJ54" s="22"/>
      <c r="SOK54" s="22"/>
      <c r="SOL54" s="22"/>
      <c r="SOM54" s="22"/>
      <c r="SON54" s="22"/>
      <c r="SOO54" s="22"/>
      <c r="SOP54" s="22"/>
      <c r="SOQ54" s="22"/>
      <c r="SOR54" s="22"/>
      <c r="SOS54" s="22"/>
      <c r="SOT54" s="22"/>
      <c r="SOU54" s="22"/>
      <c r="SOV54" s="22"/>
      <c r="SOW54" s="22"/>
      <c r="SOX54" s="22"/>
      <c r="SOY54" s="22"/>
      <c r="SOZ54" s="22"/>
      <c r="SPA54" s="22"/>
      <c r="SPB54" s="22"/>
      <c r="SPC54" s="22"/>
      <c r="SPD54" s="22"/>
      <c r="SPE54" s="22"/>
      <c r="SPF54" s="22"/>
      <c r="SPG54" s="22"/>
      <c r="SPH54" s="22"/>
      <c r="SPI54" s="22"/>
      <c r="SPJ54" s="22"/>
      <c r="SPK54" s="22"/>
      <c r="SPL54" s="22"/>
      <c r="SPM54" s="22"/>
      <c r="SPN54" s="22"/>
      <c r="SPO54" s="22"/>
      <c r="SPP54" s="22"/>
      <c r="SPQ54" s="22"/>
      <c r="SPR54" s="22"/>
      <c r="SPS54" s="22"/>
      <c r="SPT54" s="22"/>
      <c r="SPU54" s="22"/>
      <c r="SPV54" s="22"/>
      <c r="SPW54" s="22"/>
      <c r="SPX54" s="22"/>
      <c r="SPY54" s="22"/>
      <c r="SPZ54" s="22"/>
      <c r="SQA54" s="22"/>
      <c r="SQB54" s="22"/>
      <c r="SQC54" s="22"/>
      <c r="SQD54" s="22"/>
      <c r="SQE54" s="22"/>
      <c r="SQF54" s="22"/>
      <c r="SQG54" s="22"/>
      <c r="SQH54" s="22"/>
      <c r="SQI54" s="22"/>
      <c r="SQJ54" s="22"/>
      <c r="SQK54" s="22"/>
      <c r="SQL54" s="22"/>
      <c r="SQM54" s="22"/>
      <c r="SQN54" s="22"/>
      <c r="SQO54" s="22"/>
      <c r="SQP54" s="22"/>
      <c r="SQQ54" s="22"/>
      <c r="SQR54" s="22"/>
      <c r="SQS54" s="22"/>
      <c r="SQT54" s="22"/>
      <c r="SQU54" s="22"/>
      <c r="SQV54" s="22"/>
      <c r="SQW54" s="22"/>
      <c r="SQX54" s="22"/>
      <c r="SQY54" s="22"/>
      <c r="SQZ54" s="22"/>
      <c r="SRA54" s="22"/>
      <c r="SRB54" s="22"/>
      <c r="SRC54" s="22"/>
      <c r="SRD54" s="22"/>
      <c r="SRE54" s="22"/>
      <c r="SRF54" s="22"/>
      <c r="SRG54" s="22"/>
      <c r="SRH54" s="22"/>
      <c r="SRI54" s="22"/>
      <c r="SRJ54" s="22"/>
      <c r="SRK54" s="22"/>
      <c r="SRL54" s="22"/>
      <c r="SRM54" s="22"/>
      <c r="SRN54" s="22"/>
      <c r="SRO54" s="22"/>
      <c r="SRP54" s="22"/>
      <c r="SRQ54" s="22"/>
      <c r="SRR54" s="22"/>
      <c r="SRS54" s="22"/>
      <c r="SRT54" s="22"/>
      <c r="SRU54" s="22"/>
      <c r="SRV54" s="22"/>
      <c r="SRW54" s="22"/>
      <c r="SRX54" s="22"/>
      <c r="SRY54" s="22"/>
      <c r="SRZ54" s="22"/>
      <c r="SSA54" s="22"/>
      <c r="SSB54" s="22"/>
      <c r="SSC54" s="22"/>
      <c r="SSD54" s="22"/>
      <c r="SSE54" s="22"/>
      <c r="SSF54" s="22"/>
      <c r="SSG54" s="22"/>
      <c r="SSH54" s="22"/>
      <c r="SSI54" s="22"/>
      <c r="SSJ54" s="22"/>
      <c r="SSK54" s="22"/>
      <c r="SSL54" s="22"/>
      <c r="SSM54" s="22"/>
      <c r="SSN54" s="22"/>
      <c r="SSO54" s="22"/>
      <c r="SSP54" s="22"/>
      <c r="SSQ54" s="22"/>
      <c r="SSR54" s="22"/>
      <c r="SSS54" s="22"/>
      <c r="SST54" s="22"/>
      <c r="SSU54" s="22"/>
      <c r="SSV54" s="22"/>
      <c r="SSW54" s="22"/>
      <c r="SSX54" s="22"/>
      <c r="SSY54" s="22"/>
      <c r="SSZ54" s="22"/>
      <c r="STA54" s="22"/>
      <c r="STB54" s="22"/>
      <c r="STC54" s="22"/>
      <c r="STD54" s="22"/>
      <c r="STE54" s="22"/>
      <c r="STF54" s="22"/>
      <c r="STG54" s="22"/>
      <c r="STH54" s="22"/>
      <c r="STI54" s="22"/>
      <c r="STJ54" s="22"/>
      <c r="STK54" s="22"/>
      <c r="STL54" s="22"/>
      <c r="STM54" s="22"/>
      <c r="STN54" s="22"/>
      <c r="STO54" s="22"/>
      <c r="STP54" s="22"/>
      <c r="STQ54" s="22"/>
      <c r="STR54" s="22"/>
      <c r="STS54" s="22"/>
      <c r="STT54" s="22"/>
      <c r="STU54" s="22"/>
      <c r="STV54" s="22"/>
      <c r="STW54" s="22"/>
      <c r="STX54" s="22"/>
      <c r="STY54" s="22"/>
      <c r="STZ54" s="22"/>
      <c r="SUA54" s="22"/>
      <c r="SUB54" s="22"/>
      <c r="SUC54" s="22"/>
      <c r="SUD54" s="22"/>
      <c r="SUE54" s="22"/>
      <c r="SUF54" s="22"/>
      <c r="SUG54" s="22"/>
      <c r="SUH54" s="22"/>
      <c r="SUI54" s="22"/>
      <c r="SUJ54" s="22"/>
      <c r="SUK54" s="22"/>
      <c r="SUL54" s="22"/>
      <c r="SUM54" s="22"/>
      <c r="SUN54" s="22"/>
      <c r="SUO54" s="22"/>
      <c r="SUP54" s="22"/>
      <c r="SUQ54" s="22"/>
      <c r="SUR54" s="22"/>
      <c r="SUS54" s="22"/>
      <c r="SUT54" s="22"/>
      <c r="SUU54" s="22"/>
      <c r="SUV54" s="22"/>
      <c r="SUW54" s="22"/>
      <c r="SUX54" s="22"/>
      <c r="SUY54" s="22"/>
      <c r="SUZ54" s="22"/>
      <c r="SVA54" s="22"/>
      <c r="SVB54" s="22"/>
      <c r="SVC54" s="22"/>
      <c r="SVD54" s="22"/>
      <c r="SVE54" s="22"/>
      <c r="SVF54" s="22"/>
      <c r="SVG54" s="22"/>
      <c r="SVH54" s="22"/>
      <c r="SVI54" s="22"/>
      <c r="SVJ54" s="22"/>
      <c r="SVK54" s="22"/>
      <c r="SVL54" s="22"/>
      <c r="SVM54" s="22"/>
      <c r="SVN54" s="22"/>
      <c r="SVO54" s="22"/>
      <c r="SVP54" s="22"/>
      <c r="SVQ54" s="22"/>
      <c r="SVR54" s="22"/>
      <c r="SVS54" s="22"/>
      <c r="SVT54" s="22"/>
      <c r="SVU54" s="22"/>
      <c r="SVV54" s="22"/>
      <c r="SVW54" s="22"/>
      <c r="SVX54" s="22"/>
      <c r="SVY54" s="22"/>
      <c r="SVZ54" s="22"/>
      <c r="SWA54" s="22"/>
      <c r="SWB54" s="22"/>
      <c r="SWC54" s="22"/>
      <c r="SWD54" s="22"/>
      <c r="SWE54" s="22"/>
      <c r="SWF54" s="22"/>
      <c r="SWG54" s="22"/>
      <c r="SWH54" s="22"/>
      <c r="SWI54" s="22"/>
      <c r="SWJ54" s="22"/>
      <c r="SWK54" s="22"/>
      <c r="SWL54" s="22"/>
      <c r="SWM54" s="22"/>
      <c r="SWN54" s="22"/>
      <c r="SWO54" s="22"/>
      <c r="SWP54" s="22"/>
      <c r="SWQ54" s="22"/>
      <c r="SWR54" s="22"/>
      <c r="SWS54" s="22"/>
      <c r="SWT54" s="22"/>
      <c r="SWU54" s="22"/>
      <c r="SWV54" s="22"/>
      <c r="SWW54" s="22"/>
      <c r="SWX54" s="22"/>
      <c r="SWY54" s="22"/>
      <c r="SWZ54" s="22"/>
      <c r="SXA54" s="22"/>
      <c r="SXB54" s="22"/>
      <c r="SXC54" s="22"/>
      <c r="SXD54" s="22"/>
      <c r="SXE54" s="22"/>
      <c r="SXF54" s="22"/>
      <c r="SXG54" s="22"/>
      <c r="SXH54" s="22"/>
      <c r="SXI54" s="22"/>
      <c r="SXJ54" s="22"/>
      <c r="SXK54" s="22"/>
      <c r="SXL54" s="22"/>
      <c r="SXM54" s="22"/>
      <c r="SXN54" s="22"/>
      <c r="SXO54" s="22"/>
      <c r="SXP54" s="22"/>
      <c r="SXQ54" s="22"/>
      <c r="SXR54" s="22"/>
      <c r="SXS54" s="22"/>
      <c r="SXT54" s="22"/>
      <c r="SXU54" s="22"/>
      <c r="SXV54" s="22"/>
      <c r="SXW54" s="22"/>
      <c r="SXX54" s="22"/>
      <c r="SXY54" s="22"/>
      <c r="SXZ54" s="22"/>
      <c r="SYA54" s="22"/>
      <c r="SYB54" s="22"/>
      <c r="SYC54" s="22"/>
      <c r="SYD54" s="22"/>
      <c r="SYE54" s="22"/>
      <c r="SYF54" s="22"/>
      <c r="SYG54" s="22"/>
      <c r="SYH54" s="22"/>
      <c r="SYI54" s="22"/>
      <c r="SYJ54" s="22"/>
      <c r="SYK54" s="22"/>
      <c r="SYL54" s="22"/>
      <c r="SYM54" s="22"/>
      <c r="SYN54" s="22"/>
      <c r="SYO54" s="22"/>
      <c r="SYP54" s="22"/>
      <c r="SYQ54" s="22"/>
      <c r="SYR54" s="22"/>
      <c r="SYS54" s="22"/>
      <c r="SYT54" s="22"/>
      <c r="SYU54" s="22"/>
      <c r="SYV54" s="22"/>
      <c r="SYW54" s="22"/>
      <c r="SYX54" s="22"/>
      <c r="SYY54" s="22"/>
      <c r="SYZ54" s="22"/>
      <c r="SZA54" s="22"/>
      <c r="SZB54" s="22"/>
      <c r="SZC54" s="22"/>
      <c r="SZD54" s="22"/>
      <c r="SZE54" s="22"/>
      <c r="SZF54" s="22"/>
      <c r="SZG54" s="22"/>
      <c r="SZH54" s="22"/>
      <c r="SZI54" s="22"/>
      <c r="SZJ54" s="22"/>
      <c r="SZK54" s="22"/>
      <c r="SZL54" s="22"/>
      <c r="SZM54" s="22"/>
      <c r="SZN54" s="22"/>
      <c r="SZO54" s="22"/>
      <c r="SZP54" s="22"/>
      <c r="SZQ54" s="22"/>
      <c r="SZR54" s="22"/>
      <c r="SZS54" s="22"/>
      <c r="SZT54" s="22"/>
      <c r="SZU54" s="22"/>
      <c r="SZV54" s="22"/>
      <c r="SZW54" s="22"/>
      <c r="SZX54" s="22"/>
      <c r="SZY54" s="22"/>
      <c r="SZZ54" s="22"/>
      <c r="TAA54" s="22"/>
      <c r="TAB54" s="22"/>
      <c r="TAC54" s="22"/>
      <c r="TAD54" s="22"/>
      <c r="TAE54" s="22"/>
      <c r="TAF54" s="22"/>
      <c r="TAG54" s="22"/>
      <c r="TAH54" s="22"/>
      <c r="TAI54" s="22"/>
      <c r="TAJ54" s="22"/>
      <c r="TAK54" s="22"/>
      <c r="TAL54" s="22"/>
      <c r="TAM54" s="22"/>
      <c r="TAN54" s="22"/>
      <c r="TAO54" s="22"/>
      <c r="TAP54" s="22"/>
      <c r="TAQ54" s="22"/>
      <c r="TAR54" s="22"/>
      <c r="TAS54" s="22"/>
      <c r="TAT54" s="22"/>
      <c r="TAU54" s="22"/>
      <c r="TAV54" s="22"/>
      <c r="TAW54" s="22"/>
      <c r="TAX54" s="22"/>
      <c r="TAY54" s="22"/>
      <c r="TAZ54" s="22"/>
      <c r="TBA54" s="22"/>
      <c r="TBB54" s="22"/>
      <c r="TBC54" s="22"/>
      <c r="TBD54" s="22"/>
      <c r="TBE54" s="22"/>
      <c r="TBF54" s="22"/>
      <c r="TBG54" s="22"/>
      <c r="TBH54" s="22"/>
      <c r="TBI54" s="22"/>
      <c r="TBJ54" s="22"/>
      <c r="TBK54" s="22"/>
      <c r="TBL54" s="22"/>
      <c r="TBM54" s="22"/>
      <c r="TBN54" s="22"/>
      <c r="TBO54" s="22"/>
      <c r="TBP54" s="22"/>
      <c r="TBQ54" s="22"/>
      <c r="TBR54" s="22"/>
      <c r="TBS54" s="22"/>
      <c r="TBT54" s="22"/>
      <c r="TBU54" s="22"/>
      <c r="TBV54" s="22"/>
      <c r="TBW54" s="22"/>
      <c r="TBX54" s="22"/>
      <c r="TBY54" s="22"/>
      <c r="TBZ54" s="22"/>
      <c r="TCA54" s="22"/>
      <c r="TCB54" s="22"/>
      <c r="TCC54" s="22"/>
      <c r="TCD54" s="22"/>
      <c r="TCE54" s="22"/>
      <c r="TCF54" s="22"/>
      <c r="TCG54" s="22"/>
      <c r="TCH54" s="22"/>
      <c r="TCI54" s="22"/>
      <c r="TCJ54" s="22"/>
      <c r="TCK54" s="22"/>
      <c r="TCL54" s="22"/>
      <c r="TCM54" s="22"/>
      <c r="TCN54" s="22"/>
      <c r="TCO54" s="22"/>
      <c r="TCP54" s="22"/>
      <c r="TCQ54" s="22"/>
      <c r="TCR54" s="22"/>
      <c r="TCS54" s="22"/>
      <c r="TCT54" s="22"/>
      <c r="TCU54" s="22"/>
      <c r="TCV54" s="22"/>
      <c r="TCW54" s="22"/>
      <c r="TCX54" s="22"/>
      <c r="TCY54" s="22"/>
      <c r="TCZ54" s="22"/>
      <c r="TDA54" s="22"/>
      <c r="TDB54" s="22"/>
      <c r="TDC54" s="22"/>
      <c r="TDD54" s="22"/>
      <c r="TDE54" s="22"/>
      <c r="TDF54" s="22"/>
      <c r="TDG54" s="22"/>
      <c r="TDH54" s="22"/>
      <c r="TDI54" s="22"/>
      <c r="TDJ54" s="22"/>
      <c r="TDK54" s="22"/>
      <c r="TDL54" s="22"/>
      <c r="TDM54" s="22"/>
      <c r="TDN54" s="22"/>
      <c r="TDO54" s="22"/>
      <c r="TDP54" s="22"/>
      <c r="TDQ54" s="22"/>
      <c r="TDR54" s="22"/>
      <c r="TDS54" s="22"/>
      <c r="TDT54" s="22"/>
      <c r="TDU54" s="22"/>
      <c r="TDV54" s="22"/>
      <c r="TDW54" s="22"/>
      <c r="TDX54" s="22"/>
      <c r="TDY54" s="22"/>
      <c r="TDZ54" s="22"/>
      <c r="TEA54" s="22"/>
      <c r="TEB54" s="22"/>
      <c r="TEC54" s="22"/>
      <c r="TED54" s="22"/>
      <c r="TEE54" s="22"/>
      <c r="TEF54" s="22"/>
      <c r="TEG54" s="22"/>
      <c r="TEH54" s="22"/>
      <c r="TEI54" s="22"/>
      <c r="TEJ54" s="22"/>
      <c r="TEK54" s="22"/>
      <c r="TEL54" s="22"/>
      <c r="TEM54" s="22"/>
      <c r="TEN54" s="22"/>
      <c r="TEO54" s="22"/>
      <c r="TEP54" s="22"/>
      <c r="TEQ54" s="22"/>
      <c r="TER54" s="22"/>
      <c r="TES54" s="22"/>
      <c r="TET54" s="22"/>
      <c r="TEU54" s="22"/>
      <c r="TEV54" s="22"/>
      <c r="TEW54" s="22"/>
      <c r="TEX54" s="22"/>
      <c r="TEY54" s="22"/>
      <c r="TEZ54" s="22"/>
      <c r="TFA54" s="22"/>
      <c r="TFB54" s="22"/>
      <c r="TFC54" s="22"/>
      <c r="TFD54" s="22"/>
      <c r="TFE54" s="22"/>
      <c r="TFF54" s="22"/>
      <c r="TFG54" s="22"/>
      <c r="TFH54" s="22"/>
      <c r="TFI54" s="22"/>
      <c r="TFJ54" s="22"/>
      <c r="TFK54" s="22"/>
      <c r="TFL54" s="22"/>
      <c r="TFM54" s="22"/>
      <c r="TFN54" s="22"/>
      <c r="TFO54" s="22"/>
      <c r="TFP54" s="22"/>
      <c r="TFQ54" s="22"/>
      <c r="TFR54" s="22"/>
      <c r="TFS54" s="22"/>
      <c r="TFT54" s="22"/>
      <c r="TFU54" s="22"/>
      <c r="TFV54" s="22"/>
      <c r="TFW54" s="22"/>
      <c r="TFX54" s="22"/>
      <c r="TFY54" s="22"/>
      <c r="TFZ54" s="22"/>
      <c r="TGA54" s="22"/>
      <c r="TGB54" s="22"/>
      <c r="TGC54" s="22"/>
      <c r="TGD54" s="22"/>
      <c r="TGE54" s="22"/>
      <c r="TGF54" s="22"/>
      <c r="TGG54" s="22"/>
      <c r="TGH54" s="22"/>
      <c r="TGI54" s="22"/>
      <c r="TGJ54" s="22"/>
      <c r="TGK54" s="22"/>
      <c r="TGL54" s="22"/>
      <c r="TGM54" s="22"/>
      <c r="TGN54" s="22"/>
      <c r="TGO54" s="22"/>
      <c r="TGP54" s="22"/>
      <c r="TGQ54" s="22"/>
      <c r="TGR54" s="22"/>
      <c r="TGS54" s="22"/>
      <c r="TGT54" s="22"/>
      <c r="TGU54" s="22"/>
      <c r="TGV54" s="22"/>
      <c r="TGW54" s="22"/>
      <c r="TGX54" s="22"/>
      <c r="TGY54" s="22"/>
      <c r="TGZ54" s="22"/>
      <c r="THA54" s="22"/>
      <c r="THB54" s="22"/>
      <c r="THC54" s="22"/>
      <c r="THD54" s="22"/>
      <c r="THE54" s="22"/>
      <c r="THF54" s="22"/>
      <c r="THG54" s="22"/>
      <c r="THH54" s="22"/>
      <c r="THI54" s="22"/>
      <c r="THJ54" s="22"/>
      <c r="THK54" s="22"/>
      <c r="THL54" s="22"/>
      <c r="THM54" s="22"/>
      <c r="THN54" s="22"/>
      <c r="THO54" s="22"/>
      <c r="THP54" s="22"/>
      <c r="THQ54" s="22"/>
      <c r="THR54" s="22"/>
      <c r="THS54" s="22"/>
      <c r="THT54" s="22"/>
      <c r="THU54" s="22"/>
      <c r="THV54" s="22"/>
      <c r="THW54" s="22"/>
      <c r="THX54" s="22"/>
      <c r="THY54" s="22"/>
      <c r="THZ54" s="22"/>
      <c r="TIA54" s="22"/>
      <c r="TIB54" s="22"/>
      <c r="TIC54" s="22"/>
      <c r="TID54" s="22"/>
      <c r="TIE54" s="22"/>
      <c r="TIF54" s="22"/>
      <c r="TIG54" s="22"/>
      <c r="TIH54" s="22"/>
      <c r="TII54" s="22"/>
      <c r="TIJ54" s="22"/>
      <c r="TIK54" s="22"/>
      <c r="TIL54" s="22"/>
      <c r="TIM54" s="22"/>
      <c r="TIN54" s="22"/>
      <c r="TIO54" s="22"/>
      <c r="TIP54" s="22"/>
      <c r="TIQ54" s="22"/>
      <c r="TIR54" s="22"/>
      <c r="TIS54" s="22"/>
      <c r="TIT54" s="22"/>
      <c r="TIU54" s="22"/>
      <c r="TIV54" s="22"/>
      <c r="TIW54" s="22"/>
      <c r="TIX54" s="22"/>
      <c r="TIY54" s="22"/>
      <c r="TIZ54" s="22"/>
      <c r="TJA54" s="22"/>
      <c r="TJB54" s="22"/>
      <c r="TJC54" s="22"/>
      <c r="TJD54" s="22"/>
      <c r="TJE54" s="22"/>
      <c r="TJF54" s="22"/>
      <c r="TJG54" s="22"/>
      <c r="TJH54" s="22"/>
      <c r="TJI54" s="22"/>
      <c r="TJJ54" s="22"/>
      <c r="TJK54" s="22"/>
      <c r="TJL54" s="22"/>
      <c r="TJM54" s="22"/>
      <c r="TJN54" s="22"/>
      <c r="TJO54" s="22"/>
      <c r="TJP54" s="22"/>
      <c r="TJQ54" s="22"/>
      <c r="TJR54" s="22"/>
      <c r="TJS54" s="22"/>
      <c r="TJT54" s="22"/>
      <c r="TJU54" s="22"/>
      <c r="TJV54" s="22"/>
      <c r="TJW54" s="22"/>
      <c r="TJX54" s="22"/>
      <c r="TJY54" s="22"/>
      <c r="TJZ54" s="22"/>
      <c r="TKA54" s="22"/>
      <c r="TKB54" s="22"/>
      <c r="TKC54" s="22"/>
      <c r="TKD54" s="22"/>
      <c r="TKE54" s="22"/>
      <c r="TKF54" s="22"/>
      <c r="TKG54" s="22"/>
      <c r="TKH54" s="22"/>
      <c r="TKI54" s="22"/>
      <c r="TKJ54" s="22"/>
      <c r="TKK54" s="22"/>
      <c r="TKL54" s="22"/>
      <c r="TKM54" s="22"/>
      <c r="TKN54" s="22"/>
      <c r="TKO54" s="22"/>
      <c r="TKP54" s="22"/>
      <c r="TKQ54" s="22"/>
      <c r="TKR54" s="22"/>
      <c r="TKS54" s="22"/>
      <c r="TKT54" s="22"/>
      <c r="TKU54" s="22"/>
      <c r="TKV54" s="22"/>
      <c r="TKW54" s="22"/>
      <c r="TKX54" s="22"/>
      <c r="TKY54" s="22"/>
      <c r="TKZ54" s="22"/>
      <c r="TLA54" s="22"/>
      <c r="TLB54" s="22"/>
      <c r="TLC54" s="22"/>
      <c r="TLD54" s="22"/>
      <c r="TLE54" s="22"/>
      <c r="TLF54" s="22"/>
      <c r="TLG54" s="22"/>
      <c r="TLH54" s="22"/>
      <c r="TLI54" s="22"/>
      <c r="TLJ54" s="22"/>
      <c r="TLK54" s="22"/>
      <c r="TLL54" s="22"/>
      <c r="TLM54" s="22"/>
      <c r="TLN54" s="22"/>
      <c r="TLO54" s="22"/>
      <c r="TLP54" s="22"/>
      <c r="TLQ54" s="22"/>
      <c r="TLR54" s="22"/>
      <c r="TLS54" s="22"/>
      <c r="TLT54" s="22"/>
      <c r="TLU54" s="22"/>
      <c r="TLV54" s="22"/>
      <c r="TLW54" s="22"/>
      <c r="TLX54" s="22"/>
      <c r="TLY54" s="22"/>
      <c r="TLZ54" s="22"/>
      <c r="TMA54" s="22"/>
      <c r="TMB54" s="22"/>
      <c r="TMC54" s="22"/>
      <c r="TMD54" s="22"/>
      <c r="TME54" s="22"/>
      <c r="TMF54" s="22"/>
      <c r="TMG54" s="22"/>
      <c r="TMH54" s="22"/>
      <c r="TMI54" s="22"/>
      <c r="TMJ54" s="22"/>
      <c r="TMK54" s="22"/>
      <c r="TML54" s="22"/>
      <c r="TMM54" s="22"/>
      <c r="TMN54" s="22"/>
      <c r="TMO54" s="22"/>
      <c r="TMP54" s="22"/>
      <c r="TMQ54" s="22"/>
      <c r="TMR54" s="22"/>
      <c r="TMS54" s="22"/>
      <c r="TMT54" s="22"/>
      <c r="TMU54" s="22"/>
      <c r="TMV54" s="22"/>
      <c r="TMW54" s="22"/>
      <c r="TMX54" s="22"/>
      <c r="TMY54" s="22"/>
      <c r="TMZ54" s="22"/>
      <c r="TNA54" s="22"/>
      <c r="TNB54" s="22"/>
      <c r="TNC54" s="22"/>
      <c r="TND54" s="22"/>
      <c r="TNE54" s="22"/>
      <c r="TNF54" s="22"/>
      <c r="TNG54" s="22"/>
      <c r="TNH54" s="22"/>
      <c r="TNI54" s="22"/>
      <c r="TNJ54" s="22"/>
      <c r="TNK54" s="22"/>
      <c r="TNL54" s="22"/>
      <c r="TNM54" s="22"/>
      <c r="TNN54" s="22"/>
      <c r="TNO54" s="22"/>
      <c r="TNP54" s="22"/>
      <c r="TNQ54" s="22"/>
      <c r="TNR54" s="22"/>
      <c r="TNS54" s="22"/>
      <c r="TNT54" s="22"/>
      <c r="TNU54" s="22"/>
      <c r="TNV54" s="22"/>
      <c r="TNW54" s="22"/>
      <c r="TNX54" s="22"/>
      <c r="TNY54" s="22"/>
      <c r="TNZ54" s="22"/>
      <c r="TOA54" s="22"/>
      <c r="TOB54" s="22"/>
      <c r="TOC54" s="22"/>
      <c r="TOD54" s="22"/>
      <c r="TOE54" s="22"/>
      <c r="TOF54" s="22"/>
      <c r="TOG54" s="22"/>
      <c r="TOH54" s="22"/>
      <c r="TOI54" s="22"/>
      <c r="TOJ54" s="22"/>
      <c r="TOK54" s="22"/>
      <c r="TOL54" s="22"/>
      <c r="TOM54" s="22"/>
      <c r="TON54" s="22"/>
      <c r="TOO54" s="22"/>
      <c r="TOP54" s="22"/>
      <c r="TOQ54" s="22"/>
      <c r="TOR54" s="22"/>
      <c r="TOS54" s="22"/>
      <c r="TOT54" s="22"/>
      <c r="TOU54" s="22"/>
      <c r="TOV54" s="22"/>
      <c r="TOW54" s="22"/>
      <c r="TOX54" s="22"/>
      <c r="TOY54" s="22"/>
      <c r="TOZ54" s="22"/>
      <c r="TPA54" s="22"/>
      <c r="TPB54" s="22"/>
      <c r="TPC54" s="22"/>
      <c r="TPD54" s="22"/>
      <c r="TPE54" s="22"/>
      <c r="TPF54" s="22"/>
      <c r="TPG54" s="22"/>
      <c r="TPH54" s="22"/>
      <c r="TPI54" s="22"/>
      <c r="TPJ54" s="22"/>
      <c r="TPK54" s="22"/>
      <c r="TPL54" s="22"/>
      <c r="TPM54" s="22"/>
      <c r="TPN54" s="22"/>
      <c r="TPO54" s="22"/>
      <c r="TPP54" s="22"/>
      <c r="TPQ54" s="22"/>
      <c r="TPR54" s="22"/>
      <c r="TPS54" s="22"/>
      <c r="TPT54" s="22"/>
      <c r="TPU54" s="22"/>
      <c r="TPV54" s="22"/>
      <c r="TPW54" s="22"/>
      <c r="TPX54" s="22"/>
      <c r="TPY54" s="22"/>
      <c r="TPZ54" s="22"/>
      <c r="TQA54" s="22"/>
      <c r="TQB54" s="22"/>
      <c r="TQC54" s="22"/>
      <c r="TQD54" s="22"/>
      <c r="TQE54" s="22"/>
      <c r="TQF54" s="22"/>
      <c r="TQG54" s="22"/>
      <c r="TQH54" s="22"/>
      <c r="TQI54" s="22"/>
      <c r="TQJ54" s="22"/>
      <c r="TQK54" s="22"/>
      <c r="TQL54" s="22"/>
      <c r="TQM54" s="22"/>
      <c r="TQN54" s="22"/>
      <c r="TQO54" s="22"/>
      <c r="TQP54" s="22"/>
      <c r="TQQ54" s="22"/>
      <c r="TQR54" s="22"/>
      <c r="TQS54" s="22"/>
      <c r="TQT54" s="22"/>
      <c r="TQU54" s="22"/>
      <c r="TQV54" s="22"/>
      <c r="TQW54" s="22"/>
      <c r="TQX54" s="22"/>
      <c r="TQY54" s="22"/>
      <c r="TQZ54" s="22"/>
      <c r="TRA54" s="22"/>
      <c r="TRB54" s="22"/>
      <c r="TRC54" s="22"/>
      <c r="TRD54" s="22"/>
      <c r="TRE54" s="22"/>
      <c r="TRF54" s="22"/>
      <c r="TRG54" s="22"/>
      <c r="TRH54" s="22"/>
      <c r="TRI54" s="22"/>
      <c r="TRJ54" s="22"/>
      <c r="TRK54" s="22"/>
      <c r="TRL54" s="22"/>
      <c r="TRM54" s="22"/>
      <c r="TRN54" s="22"/>
      <c r="TRO54" s="22"/>
      <c r="TRP54" s="22"/>
      <c r="TRQ54" s="22"/>
      <c r="TRR54" s="22"/>
      <c r="TRS54" s="22"/>
      <c r="TRT54" s="22"/>
      <c r="TRU54" s="22"/>
      <c r="TRV54" s="22"/>
      <c r="TRW54" s="22"/>
      <c r="TRX54" s="22"/>
      <c r="TRY54" s="22"/>
      <c r="TRZ54" s="22"/>
      <c r="TSA54" s="22"/>
      <c r="TSB54" s="22"/>
      <c r="TSC54" s="22"/>
      <c r="TSD54" s="22"/>
      <c r="TSE54" s="22"/>
      <c r="TSF54" s="22"/>
      <c r="TSG54" s="22"/>
      <c r="TSH54" s="22"/>
      <c r="TSI54" s="22"/>
      <c r="TSJ54" s="22"/>
      <c r="TSK54" s="22"/>
      <c r="TSL54" s="22"/>
      <c r="TSM54" s="22"/>
      <c r="TSN54" s="22"/>
      <c r="TSO54" s="22"/>
      <c r="TSP54" s="22"/>
      <c r="TSQ54" s="22"/>
      <c r="TSR54" s="22"/>
      <c r="TSS54" s="22"/>
      <c r="TST54" s="22"/>
      <c r="TSU54" s="22"/>
      <c r="TSV54" s="22"/>
      <c r="TSW54" s="22"/>
      <c r="TSX54" s="22"/>
      <c r="TSY54" s="22"/>
      <c r="TSZ54" s="22"/>
      <c r="TTA54" s="22"/>
      <c r="TTB54" s="22"/>
      <c r="TTC54" s="22"/>
      <c r="TTD54" s="22"/>
      <c r="TTE54" s="22"/>
      <c r="TTF54" s="22"/>
      <c r="TTG54" s="22"/>
      <c r="TTH54" s="22"/>
      <c r="TTI54" s="22"/>
      <c r="TTJ54" s="22"/>
      <c r="TTK54" s="22"/>
      <c r="TTL54" s="22"/>
      <c r="TTM54" s="22"/>
      <c r="TTN54" s="22"/>
      <c r="TTO54" s="22"/>
      <c r="TTP54" s="22"/>
      <c r="TTQ54" s="22"/>
      <c r="TTR54" s="22"/>
      <c r="TTS54" s="22"/>
      <c r="TTT54" s="22"/>
      <c r="TTU54" s="22"/>
      <c r="TTV54" s="22"/>
      <c r="TTW54" s="22"/>
      <c r="TTX54" s="22"/>
      <c r="TTY54" s="22"/>
      <c r="TTZ54" s="22"/>
      <c r="TUA54" s="22"/>
      <c r="TUB54" s="22"/>
      <c r="TUC54" s="22"/>
      <c r="TUD54" s="22"/>
      <c r="TUE54" s="22"/>
      <c r="TUF54" s="22"/>
      <c r="TUG54" s="22"/>
      <c r="TUH54" s="22"/>
      <c r="TUI54" s="22"/>
      <c r="TUJ54" s="22"/>
      <c r="TUK54" s="22"/>
      <c r="TUL54" s="22"/>
      <c r="TUM54" s="22"/>
      <c r="TUN54" s="22"/>
      <c r="TUO54" s="22"/>
      <c r="TUP54" s="22"/>
      <c r="TUQ54" s="22"/>
      <c r="TUR54" s="22"/>
      <c r="TUS54" s="22"/>
      <c r="TUT54" s="22"/>
      <c r="TUU54" s="22"/>
      <c r="TUV54" s="22"/>
      <c r="TUW54" s="22"/>
      <c r="TUX54" s="22"/>
      <c r="TUY54" s="22"/>
      <c r="TUZ54" s="22"/>
      <c r="TVA54" s="22"/>
      <c r="TVB54" s="22"/>
      <c r="TVC54" s="22"/>
      <c r="TVD54" s="22"/>
      <c r="TVE54" s="22"/>
      <c r="TVF54" s="22"/>
      <c r="TVG54" s="22"/>
      <c r="TVH54" s="22"/>
      <c r="TVI54" s="22"/>
      <c r="TVJ54" s="22"/>
      <c r="TVK54" s="22"/>
      <c r="TVL54" s="22"/>
      <c r="TVM54" s="22"/>
      <c r="TVN54" s="22"/>
      <c r="TVO54" s="22"/>
      <c r="TVP54" s="22"/>
      <c r="TVQ54" s="22"/>
      <c r="TVR54" s="22"/>
      <c r="TVS54" s="22"/>
      <c r="TVT54" s="22"/>
      <c r="TVU54" s="22"/>
      <c r="TVV54" s="22"/>
      <c r="TVW54" s="22"/>
      <c r="TVX54" s="22"/>
      <c r="TVY54" s="22"/>
      <c r="TVZ54" s="22"/>
      <c r="TWA54" s="22"/>
      <c r="TWB54" s="22"/>
      <c r="TWC54" s="22"/>
      <c r="TWD54" s="22"/>
      <c r="TWE54" s="22"/>
      <c r="TWF54" s="22"/>
      <c r="TWG54" s="22"/>
      <c r="TWH54" s="22"/>
      <c r="TWI54" s="22"/>
      <c r="TWJ54" s="22"/>
      <c r="TWK54" s="22"/>
      <c r="TWL54" s="22"/>
      <c r="TWM54" s="22"/>
      <c r="TWN54" s="22"/>
      <c r="TWO54" s="22"/>
      <c r="TWP54" s="22"/>
      <c r="TWQ54" s="22"/>
      <c r="TWR54" s="22"/>
      <c r="TWS54" s="22"/>
      <c r="TWT54" s="22"/>
      <c r="TWU54" s="22"/>
      <c r="TWV54" s="22"/>
      <c r="TWW54" s="22"/>
      <c r="TWX54" s="22"/>
      <c r="TWY54" s="22"/>
      <c r="TWZ54" s="22"/>
      <c r="TXA54" s="22"/>
      <c r="TXB54" s="22"/>
      <c r="TXC54" s="22"/>
      <c r="TXD54" s="22"/>
      <c r="TXE54" s="22"/>
      <c r="TXF54" s="22"/>
      <c r="TXG54" s="22"/>
      <c r="TXH54" s="22"/>
      <c r="TXI54" s="22"/>
      <c r="TXJ54" s="22"/>
      <c r="TXK54" s="22"/>
      <c r="TXL54" s="22"/>
      <c r="TXM54" s="22"/>
      <c r="TXN54" s="22"/>
      <c r="TXO54" s="22"/>
      <c r="TXP54" s="22"/>
      <c r="TXQ54" s="22"/>
      <c r="TXR54" s="22"/>
      <c r="TXS54" s="22"/>
      <c r="TXT54" s="22"/>
      <c r="TXU54" s="22"/>
      <c r="TXV54" s="22"/>
      <c r="TXW54" s="22"/>
      <c r="TXX54" s="22"/>
      <c r="TXY54" s="22"/>
      <c r="TXZ54" s="22"/>
      <c r="TYA54" s="22"/>
      <c r="TYB54" s="22"/>
      <c r="TYC54" s="22"/>
      <c r="TYD54" s="22"/>
      <c r="TYE54" s="22"/>
      <c r="TYF54" s="22"/>
      <c r="TYG54" s="22"/>
      <c r="TYH54" s="22"/>
      <c r="TYI54" s="22"/>
      <c r="TYJ54" s="22"/>
      <c r="TYK54" s="22"/>
      <c r="TYL54" s="22"/>
      <c r="TYM54" s="22"/>
      <c r="TYN54" s="22"/>
      <c r="TYO54" s="22"/>
      <c r="TYP54" s="22"/>
      <c r="TYQ54" s="22"/>
      <c r="TYR54" s="22"/>
      <c r="TYS54" s="22"/>
      <c r="TYT54" s="22"/>
      <c r="TYU54" s="22"/>
      <c r="TYV54" s="22"/>
      <c r="TYW54" s="22"/>
      <c r="TYX54" s="22"/>
      <c r="TYY54" s="22"/>
      <c r="TYZ54" s="22"/>
      <c r="TZA54" s="22"/>
      <c r="TZB54" s="22"/>
      <c r="TZC54" s="22"/>
      <c r="TZD54" s="22"/>
      <c r="TZE54" s="22"/>
      <c r="TZF54" s="22"/>
      <c r="TZG54" s="22"/>
      <c r="TZH54" s="22"/>
      <c r="TZI54" s="22"/>
      <c r="TZJ54" s="22"/>
      <c r="TZK54" s="22"/>
      <c r="TZL54" s="22"/>
      <c r="TZM54" s="22"/>
      <c r="TZN54" s="22"/>
      <c r="TZO54" s="22"/>
      <c r="TZP54" s="22"/>
      <c r="TZQ54" s="22"/>
      <c r="TZR54" s="22"/>
      <c r="TZS54" s="22"/>
      <c r="TZT54" s="22"/>
      <c r="TZU54" s="22"/>
      <c r="TZV54" s="22"/>
      <c r="TZW54" s="22"/>
      <c r="TZX54" s="22"/>
      <c r="TZY54" s="22"/>
      <c r="TZZ54" s="22"/>
      <c r="UAA54" s="22"/>
      <c r="UAB54" s="22"/>
      <c r="UAC54" s="22"/>
      <c r="UAD54" s="22"/>
      <c r="UAE54" s="22"/>
      <c r="UAF54" s="22"/>
      <c r="UAG54" s="22"/>
      <c r="UAH54" s="22"/>
      <c r="UAI54" s="22"/>
      <c r="UAJ54" s="22"/>
      <c r="UAK54" s="22"/>
      <c r="UAL54" s="22"/>
      <c r="UAM54" s="22"/>
      <c r="UAN54" s="22"/>
      <c r="UAO54" s="22"/>
      <c r="UAP54" s="22"/>
      <c r="UAQ54" s="22"/>
      <c r="UAR54" s="22"/>
      <c r="UAS54" s="22"/>
      <c r="UAT54" s="22"/>
      <c r="UAU54" s="22"/>
      <c r="UAV54" s="22"/>
      <c r="UAW54" s="22"/>
      <c r="UAX54" s="22"/>
      <c r="UAY54" s="22"/>
      <c r="UAZ54" s="22"/>
      <c r="UBA54" s="22"/>
      <c r="UBB54" s="22"/>
      <c r="UBC54" s="22"/>
      <c r="UBD54" s="22"/>
      <c r="UBE54" s="22"/>
      <c r="UBF54" s="22"/>
      <c r="UBG54" s="22"/>
      <c r="UBH54" s="22"/>
      <c r="UBI54" s="22"/>
      <c r="UBJ54" s="22"/>
      <c r="UBK54" s="22"/>
      <c r="UBL54" s="22"/>
      <c r="UBM54" s="22"/>
      <c r="UBN54" s="22"/>
      <c r="UBO54" s="22"/>
      <c r="UBP54" s="22"/>
      <c r="UBQ54" s="22"/>
      <c r="UBR54" s="22"/>
      <c r="UBS54" s="22"/>
      <c r="UBT54" s="22"/>
      <c r="UBU54" s="22"/>
      <c r="UBV54" s="22"/>
      <c r="UBW54" s="22"/>
      <c r="UBX54" s="22"/>
      <c r="UBY54" s="22"/>
      <c r="UBZ54" s="22"/>
      <c r="UCA54" s="22"/>
      <c r="UCB54" s="22"/>
      <c r="UCC54" s="22"/>
      <c r="UCD54" s="22"/>
      <c r="UCE54" s="22"/>
      <c r="UCF54" s="22"/>
      <c r="UCG54" s="22"/>
      <c r="UCH54" s="22"/>
      <c r="UCI54" s="22"/>
      <c r="UCJ54" s="22"/>
      <c r="UCK54" s="22"/>
      <c r="UCL54" s="22"/>
      <c r="UCM54" s="22"/>
      <c r="UCN54" s="22"/>
      <c r="UCO54" s="22"/>
      <c r="UCP54" s="22"/>
      <c r="UCQ54" s="22"/>
      <c r="UCR54" s="22"/>
      <c r="UCS54" s="22"/>
      <c r="UCT54" s="22"/>
      <c r="UCU54" s="22"/>
      <c r="UCV54" s="22"/>
      <c r="UCW54" s="22"/>
      <c r="UCX54" s="22"/>
      <c r="UCY54" s="22"/>
      <c r="UCZ54" s="22"/>
      <c r="UDA54" s="22"/>
      <c r="UDB54" s="22"/>
      <c r="UDC54" s="22"/>
      <c r="UDD54" s="22"/>
      <c r="UDE54" s="22"/>
      <c r="UDF54" s="22"/>
      <c r="UDG54" s="22"/>
      <c r="UDH54" s="22"/>
      <c r="UDI54" s="22"/>
      <c r="UDJ54" s="22"/>
      <c r="UDK54" s="22"/>
      <c r="UDL54" s="22"/>
      <c r="UDM54" s="22"/>
      <c r="UDN54" s="22"/>
      <c r="UDO54" s="22"/>
      <c r="UDP54" s="22"/>
      <c r="UDQ54" s="22"/>
      <c r="UDR54" s="22"/>
      <c r="UDS54" s="22"/>
      <c r="UDT54" s="22"/>
      <c r="UDU54" s="22"/>
      <c r="UDV54" s="22"/>
      <c r="UDW54" s="22"/>
      <c r="UDX54" s="22"/>
      <c r="UDY54" s="22"/>
      <c r="UDZ54" s="22"/>
      <c r="UEA54" s="22"/>
      <c r="UEB54" s="22"/>
      <c r="UEC54" s="22"/>
      <c r="UED54" s="22"/>
      <c r="UEE54" s="22"/>
      <c r="UEF54" s="22"/>
      <c r="UEG54" s="22"/>
      <c r="UEH54" s="22"/>
      <c r="UEI54" s="22"/>
      <c r="UEJ54" s="22"/>
      <c r="UEK54" s="22"/>
      <c r="UEL54" s="22"/>
      <c r="UEM54" s="22"/>
      <c r="UEN54" s="22"/>
      <c r="UEO54" s="22"/>
      <c r="UEP54" s="22"/>
      <c r="UEQ54" s="22"/>
      <c r="UER54" s="22"/>
      <c r="UES54" s="22"/>
      <c r="UET54" s="22"/>
      <c r="UEU54" s="22"/>
      <c r="UEV54" s="22"/>
      <c r="UEW54" s="22"/>
      <c r="UEX54" s="22"/>
      <c r="UEY54" s="22"/>
      <c r="UEZ54" s="22"/>
      <c r="UFA54" s="22"/>
      <c r="UFB54" s="22"/>
      <c r="UFC54" s="22"/>
      <c r="UFD54" s="22"/>
      <c r="UFE54" s="22"/>
      <c r="UFF54" s="22"/>
      <c r="UFG54" s="22"/>
      <c r="UFH54" s="22"/>
      <c r="UFI54" s="22"/>
      <c r="UFJ54" s="22"/>
      <c r="UFK54" s="22"/>
      <c r="UFL54" s="22"/>
      <c r="UFM54" s="22"/>
      <c r="UFN54" s="22"/>
      <c r="UFO54" s="22"/>
      <c r="UFP54" s="22"/>
      <c r="UFQ54" s="22"/>
      <c r="UFR54" s="22"/>
      <c r="UFS54" s="22"/>
      <c r="UFT54" s="22"/>
      <c r="UFU54" s="22"/>
      <c r="UFV54" s="22"/>
      <c r="UFW54" s="22"/>
      <c r="UFX54" s="22"/>
      <c r="UFY54" s="22"/>
      <c r="UFZ54" s="22"/>
      <c r="UGA54" s="22"/>
      <c r="UGB54" s="22"/>
      <c r="UGC54" s="22"/>
      <c r="UGD54" s="22"/>
      <c r="UGE54" s="22"/>
      <c r="UGF54" s="22"/>
      <c r="UGG54" s="22"/>
      <c r="UGH54" s="22"/>
      <c r="UGI54" s="22"/>
      <c r="UGJ54" s="22"/>
      <c r="UGK54" s="22"/>
      <c r="UGL54" s="22"/>
      <c r="UGM54" s="22"/>
      <c r="UGN54" s="22"/>
      <c r="UGO54" s="22"/>
      <c r="UGP54" s="22"/>
      <c r="UGQ54" s="22"/>
      <c r="UGR54" s="22"/>
      <c r="UGS54" s="22"/>
      <c r="UGT54" s="22"/>
      <c r="UGU54" s="22"/>
      <c r="UGV54" s="22"/>
      <c r="UGW54" s="22"/>
      <c r="UGX54" s="22"/>
      <c r="UGY54" s="22"/>
      <c r="UGZ54" s="22"/>
      <c r="UHA54" s="22"/>
      <c r="UHB54" s="22"/>
      <c r="UHC54" s="22"/>
      <c r="UHD54" s="22"/>
      <c r="UHE54" s="22"/>
      <c r="UHF54" s="22"/>
      <c r="UHG54" s="22"/>
      <c r="UHH54" s="22"/>
      <c r="UHI54" s="22"/>
      <c r="UHJ54" s="22"/>
      <c r="UHK54" s="22"/>
      <c r="UHL54" s="22"/>
      <c r="UHM54" s="22"/>
      <c r="UHN54" s="22"/>
      <c r="UHO54" s="22"/>
      <c r="UHP54" s="22"/>
      <c r="UHQ54" s="22"/>
      <c r="UHR54" s="22"/>
      <c r="UHS54" s="22"/>
      <c r="UHT54" s="22"/>
      <c r="UHU54" s="22"/>
      <c r="UHV54" s="22"/>
      <c r="UHW54" s="22"/>
      <c r="UHX54" s="22"/>
      <c r="UHY54" s="22"/>
      <c r="UHZ54" s="22"/>
      <c r="UIA54" s="22"/>
      <c r="UIB54" s="22"/>
      <c r="UIC54" s="22"/>
      <c r="UID54" s="22"/>
      <c r="UIE54" s="22"/>
      <c r="UIF54" s="22"/>
      <c r="UIG54" s="22"/>
      <c r="UIH54" s="22"/>
      <c r="UII54" s="22"/>
      <c r="UIJ54" s="22"/>
      <c r="UIK54" s="22"/>
      <c r="UIL54" s="22"/>
      <c r="UIM54" s="22"/>
      <c r="UIN54" s="22"/>
      <c r="UIO54" s="22"/>
      <c r="UIP54" s="22"/>
      <c r="UIQ54" s="22"/>
      <c r="UIR54" s="22"/>
      <c r="UIS54" s="22"/>
      <c r="UIT54" s="22"/>
      <c r="UIU54" s="22"/>
      <c r="UIV54" s="22"/>
      <c r="UIW54" s="22"/>
      <c r="UIX54" s="22"/>
      <c r="UIY54" s="22"/>
      <c r="UIZ54" s="22"/>
      <c r="UJA54" s="22"/>
      <c r="UJB54" s="22"/>
      <c r="UJC54" s="22"/>
      <c r="UJD54" s="22"/>
      <c r="UJE54" s="22"/>
      <c r="UJF54" s="22"/>
      <c r="UJG54" s="22"/>
      <c r="UJH54" s="22"/>
      <c r="UJI54" s="22"/>
      <c r="UJJ54" s="22"/>
      <c r="UJK54" s="22"/>
      <c r="UJL54" s="22"/>
      <c r="UJM54" s="22"/>
      <c r="UJN54" s="22"/>
      <c r="UJO54" s="22"/>
      <c r="UJP54" s="22"/>
      <c r="UJQ54" s="22"/>
      <c r="UJR54" s="22"/>
      <c r="UJS54" s="22"/>
      <c r="UJT54" s="22"/>
      <c r="UJU54" s="22"/>
      <c r="UJV54" s="22"/>
      <c r="UJW54" s="22"/>
      <c r="UJX54" s="22"/>
      <c r="UJY54" s="22"/>
      <c r="UJZ54" s="22"/>
      <c r="UKA54" s="22"/>
      <c r="UKB54" s="22"/>
      <c r="UKC54" s="22"/>
      <c r="UKD54" s="22"/>
      <c r="UKE54" s="22"/>
      <c r="UKF54" s="22"/>
      <c r="UKG54" s="22"/>
      <c r="UKH54" s="22"/>
      <c r="UKI54" s="22"/>
      <c r="UKJ54" s="22"/>
      <c r="UKK54" s="22"/>
      <c r="UKL54" s="22"/>
      <c r="UKM54" s="22"/>
      <c r="UKN54" s="22"/>
      <c r="UKO54" s="22"/>
      <c r="UKP54" s="22"/>
      <c r="UKQ54" s="22"/>
      <c r="UKR54" s="22"/>
      <c r="UKS54" s="22"/>
      <c r="UKT54" s="22"/>
      <c r="UKU54" s="22"/>
      <c r="UKV54" s="22"/>
      <c r="UKW54" s="22"/>
      <c r="UKX54" s="22"/>
      <c r="UKY54" s="22"/>
      <c r="UKZ54" s="22"/>
      <c r="ULA54" s="22"/>
      <c r="ULB54" s="22"/>
      <c r="ULC54" s="22"/>
      <c r="ULD54" s="22"/>
      <c r="ULE54" s="22"/>
      <c r="ULF54" s="22"/>
      <c r="ULG54" s="22"/>
      <c r="ULH54" s="22"/>
      <c r="ULI54" s="22"/>
      <c r="ULJ54" s="22"/>
      <c r="ULK54" s="22"/>
      <c r="ULL54" s="22"/>
      <c r="ULM54" s="22"/>
      <c r="ULN54" s="22"/>
      <c r="ULO54" s="22"/>
      <c r="ULP54" s="22"/>
      <c r="ULQ54" s="22"/>
      <c r="ULR54" s="22"/>
      <c r="ULS54" s="22"/>
      <c r="ULT54" s="22"/>
      <c r="ULU54" s="22"/>
      <c r="ULV54" s="22"/>
      <c r="ULW54" s="22"/>
      <c r="ULX54" s="22"/>
      <c r="ULY54" s="22"/>
      <c r="ULZ54" s="22"/>
      <c r="UMA54" s="22"/>
      <c r="UMB54" s="22"/>
      <c r="UMC54" s="22"/>
      <c r="UMD54" s="22"/>
      <c r="UME54" s="22"/>
      <c r="UMF54" s="22"/>
      <c r="UMG54" s="22"/>
      <c r="UMH54" s="22"/>
      <c r="UMI54" s="22"/>
      <c r="UMJ54" s="22"/>
      <c r="UMK54" s="22"/>
      <c r="UML54" s="22"/>
      <c r="UMM54" s="22"/>
      <c r="UMN54" s="22"/>
      <c r="UMO54" s="22"/>
      <c r="UMP54" s="22"/>
      <c r="UMQ54" s="22"/>
      <c r="UMR54" s="22"/>
      <c r="UMS54" s="22"/>
      <c r="UMT54" s="22"/>
      <c r="UMU54" s="22"/>
      <c r="UMV54" s="22"/>
      <c r="UMW54" s="22"/>
      <c r="UMX54" s="22"/>
      <c r="UMY54" s="22"/>
      <c r="UMZ54" s="22"/>
      <c r="UNA54" s="22"/>
      <c r="UNB54" s="22"/>
      <c r="UNC54" s="22"/>
      <c r="UND54" s="22"/>
      <c r="UNE54" s="22"/>
      <c r="UNF54" s="22"/>
      <c r="UNG54" s="22"/>
      <c r="UNH54" s="22"/>
      <c r="UNI54" s="22"/>
      <c r="UNJ54" s="22"/>
      <c r="UNK54" s="22"/>
      <c r="UNL54" s="22"/>
      <c r="UNM54" s="22"/>
      <c r="UNN54" s="22"/>
      <c r="UNO54" s="22"/>
      <c r="UNP54" s="22"/>
      <c r="UNQ54" s="22"/>
      <c r="UNR54" s="22"/>
      <c r="UNS54" s="22"/>
      <c r="UNT54" s="22"/>
      <c r="UNU54" s="22"/>
      <c r="UNV54" s="22"/>
      <c r="UNW54" s="22"/>
      <c r="UNX54" s="22"/>
      <c r="UNY54" s="22"/>
      <c r="UNZ54" s="22"/>
      <c r="UOA54" s="22"/>
      <c r="UOB54" s="22"/>
      <c r="UOC54" s="22"/>
      <c r="UOD54" s="22"/>
      <c r="UOE54" s="22"/>
      <c r="UOF54" s="22"/>
      <c r="UOG54" s="22"/>
      <c r="UOH54" s="22"/>
      <c r="UOI54" s="22"/>
      <c r="UOJ54" s="22"/>
      <c r="UOK54" s="22"/>
      <c r="UOL54" s="22"/>
      <c r="UOM54" s="22"/>
      <c r="UON54" s="22"/>
      <c r="UOO54" s="22"/>
      <c r="UOP54" s="22"/>
      <c r="UOQ54" s="22"/>
      <c r="UOR54" s="22"/>
      <c r="UOS54" s="22"/>
      <c r="UOT54" s="22"/>
      <c r="UOU54" s="22"/>
      <c r="UOV54" s="22"/>
      <c r="UOW54" s="22"/>
      <c r="UOX54" s="22"/>
      <c r="UOY54" s="22"/>
      <c r="UOZ54" s="22"/>
      <c r="UPA54" s="22"/>
      <c r="UPB54" s="22"/>
      <c r="UPC54" s="22"/>
      <c r="UPD54" s="22"/>
      <c r="UPE54" s="22"/>
      <c r="UPF54" s="22"/>
      <c r="UPG54" s="22"/>
      <c r="UPH54" s="22"/>
      <c r="UPI54" s="22"/>
      <c r="UPJ54" s="22"/>
      <c r="UPK54" s="22"/>
      <c r="UPL54" s="22"/>
      <c r="UPM54" s="22"/>
      <c r="UPN54" s="22"/>
      <c r="UPO54" s="22"/>
      <c r="UPP54" s="22"/>
      <c r="UPQ54" s="22"/>
      <c r="UPR54" s="22"/>
      <c r="UPS54" s="22"/>
      <c r="UPT54" s="22"/>
      <c r="UPU54" s="22"/>
      <c r="UPV54" s="22"/>
      <c r="UPW54" s="22"/>
      <c r="UPX54" s="22"/>
      <c r="UPY54" s="22"/>
      <c r="UPZ54" s="22"/>
      <c r="UQA54" s="22"/>
      <c r="UQB54" s="22"/>
      <c r="UQC54" s="22"/>
      <c r="UQD54" s="22"/>
      <c r="UQE54" s="22"/>
      <c r="UQF54" s="22"/>
      <c r="UQG54" s="22"/>
      <c r="UQH54" s="22"/>
      <c r="UQI54" s="22"/>
      <c r="UQJ54" s="22"/>
      <c r="UQK54" s="22"/>
      <c r="UQL54" s="22"/>
      <c r="UQM54" s="22"/>
      <c r="UQN54" s="22"/>
      <c r="UQO54" s="22"/>
      <c r="UQP54" s="22"/>
      <c r="UQQ54" s="22"/>
      <c r="UQR54" s="22"/>
      <c r="UQS54" s="22"/>
      <c r="UQT54" s="22"/>
      <c r="UQU54" s="22"/>
      <c r="UQV54" s="22"/>
      <c r="UQW54" s="22"/>
      <c r="UQX54" s="22"/>
      <c r="UQY54" s="22"/>
      <c r="UQZ54" s="22"/>
      <c r="URA54" s="22"/>
      <c r="URB54" s="22"/>
      <c r="URC54" s="22"/>
      <c r="URD54" s="22"/>
      <c r="URE54" s="22"/>
      <c r="URF54" s="22"/>
      <c r="URG54" s="22"/>
      <c r="URH54" s="22"/>
      <c r="URI54" s="22"/>
      <c r="URJ54" s="22"/>
      <c r="URK54" s="22"/>
      <c r="URL54" s="22"/>
      <c r="URM54" s="22"/>
      <c r="URN54" s="22"/>
      <c r="URO54" s="22"/>
      <c r="URP54" s="22"/>
      <c r="URQ54" s="22"/>
      <c r="URR54" s="22"/>
      <c r="URS54" s="22"/>
      <c r="URT54" s="22"/>
      <c r="URU54" s="22"/>
      <c r="URV54" s="22"/>
      <c r="URW54" s="22"/>
      <c r="URX54" s="22"/>
      <c r="URY54" s="22"/>
      <c r="URZ54" s="22"/>
      <c r="USA54" s="22"/>
      <c r="USB54" s="22"/>
      <c r="USC54" s="22"/>
      <c r="USD54" s="22"/>
      <c r="USE54" s="22"/>
      <c r="USF54" s="22"/>
      <c r="USG54" s="22"/>
      <c r="USH54" s="22"/>
      <c r="USI54" s="22"/>
      <c r="USJ54" s="22"/>
      <c r="USK54" s="22"/>
      <c r="USL54" s="22"/>
      <c r="USM54" s="22"/>
      <c r="USN54" s="22"/>
      <c r="USO54" s="22"/>
      <c r="USP54" s="22"/>
      <c r="USQ54" s="22"/>
      <c r="USR54" s="22"/>
      <c r="USS54" s="22"/>
      <c r="UST54" s="22"/>
      <c r="USU54" s="22"/>
      <c r="USV54" s="22"/>
      <c r="USW54" s="22"/>
      <c r="USX54" s="22"/>
      <c r="USY54" s="22"/>
      <c r="USZ54" s="22"/>
      <c r="UTA54" s="22"/>
      <c r="UTB54" s="22"/>
      <c r="UTC54" s="22"/>
      <c r="UTD54" s="22"/>
      <c r="UTE54" s="22"/>
      <c r="UTF54" s="22"/>
      <c r="UTG54" s="22"/>
      <c r="UTH54" s="22"/>
      <c r="UTI54" s="22"/>
      <c r="UTJ54" s="22"/>
      <c r="UTK54" s="22"/>
      <c r="UTL54" s="22"/>
      <c r="UTM54" s="22"/>
      <c r="UTN54" s="22"/>
      <c r="UTO54" s="22"/>
      <c r="UTP54" s="22"/>
      <c r="UTQ54" s="22"/>
      <c r="UTR54" s="22"/>
      <c r="UTS54" s="22"/>
      <c r="UTT54" s="22"/>
      <c r="UTU54" s="22"/>
      <c r="UTV54" s="22"/>
      <c r="UTW54" s="22"/>
      <c r="UTX54" s="22"/>
      <c r="UTY54" s="22"/>
      <c r="UTZ54" s="22"/>
      <c r="UUA54" s="22"/>
      <c r="UUB54" s="22"/>
      <c r="UUC54" s="22"/>
      <c r="UUD54" s="22"/>
      <c r="UUE54" s="22"/>
      <c r="UUF54" s="22"/>
      <c r="UUG54" s="22"/>
      <c r="UUH54" s="22"/>
      <c r="UUI54" s="22"/>
      <c r="UUJ54" s="22"/>
      <c r="UUK54" s="22"/>
      <c r="UUL54" s="22"/>
      <c r="UUM54" s="22"/>
      <c r="UUN54" s="22"/>
      <c r="UUO54" s="22"/>
      <c r="UUP54" s="22"/>
      <c r="UUQ54" s="22"/>
      <c r="UUR54" s="22"/>
      <c r="UUS54" s="22"/>
      <c r="UUT54" s="22"/>
      <c r="UUU54" s="22"/>
      <c r="UUV54" s="22"/>
      <c r="UUW54" s="22"/>
      <c r="UUX54" s="22"/>
      <c r="UUY54" s="22"/>
      <c r="UUZ54" s="22"/>
      <c r="UVA54" s="22"/>
      <c r="UVB54" s="22"/>
      <c r="UVC54" s="22"/>
      <c r="UVD54" s="22"/>
      <c r="UVE54" s="22"/>
      <c r="UVF54" s="22"/>
      <c r="UVG54" s="22"/>
      <c r="UVH54" s="22"/>
      <c r="UVI54" s="22"/>
      <c r="UVJ54" s="22"/>
      <c r="UVK54" s="22"/>
      <c r="UVL54" s="22"/>
      <c r="UVM54" s="22"/>
      <c r="UVN54" s="22"/>
      <c r="UVO54" s="22"/>
      <c r="UVP54" s="22"/>
      <c r="UVQ54" s="22"/>
      <c r="UVR54" s="22"/>
      <c r="UVS54" s="22"/>
      <c r="UVT54" s="22"/>
      <c r="UVU54" s="22"/>
      <c r="UVV54" s="22"/>
      <c r="UVW54" s="22"/>
      <c r="UVX54" s="22"/>
      <c r="UVY54" s="22"/>
      <c r="UVZ54" s="22"/>
      <c r="UWA54" s="22"/>
      <c r="UWB54" s="22"/>
      <c r="UWC54" s="22"/>
      <c r="UWD54" s="22"/>
      <c r="UWE54" s="22"/>
      <c r="UWF54" s="22"/>
      <c r="UWG54" s="22"/>
      <c r="UWH54" s="22"/>
      <c r="UWI54" s="22"/>
      <c r="UWJ54" s="22"/>
      <c r="UWK54" s="22"/>
      <c r="UWL54" s="22"/>
      <c r="UWM54" s="22"/>
      <c r="UWN54" s="22"/>
      <c r="UWO54" s="22"/>
      <c r="UWP54" s="22"/>
      <c r="UWQ54" s="22"/>
      <c r="UWR54" s="22"/>
      <c r="UWS54" s="22"/>
      <c r="UWT54" s="22"/>
      <c r="UWU54" s="22"/>
      <c r="UWV54" s="22"/>
      <c r="UWW54" s="22"/>
      <c r="UWX54" s="22"/>
      <c r="UWY54" s="22"/>
      <c r="UWZ54" s="22"/>
      <c r="UXA54" s="22"/>
      <c r="UXB54" s="22"/>
      <c r="UXC54" s="22"/>
      <c r="UXD54" s="22"/>
      <c r="UXE54" s="22"/>
      <c r="UXF54" s="22"/>
      <c r="UXG54" s="22"/>
      <c r="UXH54" s="22"/>
      <c r="UXI54" s="22"/>
      <c r="UXJ54" s="22"/>
      <c r="UXK54" s="22"/>
      <c r="UXL54" s="22"/>
      <c r="UXM54" s="22"/>
      <c r="UXN54" s="22"/>
      <c r="UXO54" s="22"/>
      <c r="UXP54" s="22"/>
      <c r="UXQ54" s="22"/>
      <c r="UXR54" s="22"/>
      <c r="UXS54" s="22"/>
      <c r="UXT54" s="22"/>
      <c r="UXU54" s="22"/>
      <c r="UXV54" s="22"/>
      <c r="UXW54" s="22"/>
      <c r="UXX54" s="22"/>
      <c r="UXY54" s="22"/>
      <c r="UXZ54" s="22"/>
      <c r="UYA54" s="22"/>
      <c r="UYB54" s="22"/>
      <c r="UYC54" s="22"/>
      <c r="UYD54" s="22"/>
      <c r="UYE54" s="22"/>
      <c r="UYF54" s="22"/>
      <c r="UYG54" s="22"/>
      <c r="UYH54" s="22"/>
      <c r="UYI54" s="22"/>
      <c r="UYJ54" s="22"/>
      <c r="UYK54" s="22"/>
      <c r="UYL54" s="22"/>
      <c r="UYM54" s="22"/>
      <c r="UYN54" s="22"/>
      <c r="UYO54" s="22"/>
      <c r="UYP54" s="22"/>
      <c r="UYQ54" s="22"/>
      <c r="UYR54" s="22"/>
      <c r="UYS54" s="22"/>
      <c r="UYT54" s="22"/>
      <c r="UYU54" s="22"/>
      <c r="UYV54" s="22"/>
      <c r="UYW54" s="22"/>
      <c r="UYX54" s="22"/>
      <c r="UYY54" s="22"/>
      <c r="UYZ54" s="22"/>
      <c r="UZA54" s="22"/>
      <c r="UZB54" s="22"/>
      <c r="UZC54" s="22"/>
      <c r="UZD54" s="22"/>
      <c r="UZE54" s="22"/>
      <c r="UZF54" s="22"/>
      <c r="UZG54" s="22"/>
      <c r="UZH54" s="22"/>
      <c r="UZI54" s="22"/>
      <c r="UZJ54" s="22"/>
      <c r="UZK54" s="22"/>
      <c r="UZL54" s="22"/>
      <c r="UZM54" s="22"/>
      <c r="UZN54" s="22"/>
      <c r="UZO54" s="22"/>
      <c r="UZP54" s="22"/>
      <c r="UZQ54" s="22"/>
      <c r="UZR54" s="22"/>
      <c r="UZS54" s="22"/>
      <c r="UZT54" s="22"/>
      <c r="UZU54" s="22"/>
      <c r="UZV54" s="22"/>
      <c r="UZW54" s="22"/>
      <c r="UZX54" s="22"/>
      <c r="UZY54" s="22"/>
      <c r="UZZ54" s="22"/>
      <c r="VAA54" s="22"/>
      <c r="VAB54" s="22"/>
      <c r="VAC54" s="22"/>
      <c r="VAD54" s="22"/>
      <c r="VAE54" s="22"/>
      <c r="VAF54" s="22"/>
      <c r="VAG54" s="22"/>
      <c r="VAH54" s="22"/>
      <c r="VAI54" s="22"/>
      <c r="VAJ54" s="22"/>
      <c r="VAK54" s="22"/>
      <c r="VAL54" s="22"/>
      <c r="VAM54" s="22"/>
      <c r="VAN54" s="22"/>
      <c r="VAO54" s="22"/>
      <c r="VAP54" s="22"/>
      <c r="VAQ54" s="22"/>
      <c r="VAR54" s="22"/>
      <c r="VAS54" s="22"/>
      <c r="VAT54" s="22"/>
      <c r="VAU54" s="22"/>
      <c r="VAV54" s="22"/>
      <c r="VAW54" s="22"/>
      <c r="VAX54" s="22"/>
      <c r="VAY54" s="22"/>
      <c r="VAZ54" s="22"/>
      <c r="VBA54" s="22"/>
      <c r="VBB54" s="22"/>
      <c r="VBC54" s="22"/>
      <c r="VBD54" s="22"/>
      <c r="VBE54" s="22"/>
      <c r="VBF54" s="22"/>
      <c r="VBG54" s="22"/>
      <c r="VBH54" s="22"/>
      <c r="VBI54" s="22"/>
      <c r="VBJ54" s="22"/>
      <c r="VBK54" s="22"/>
      <c r="VBL54" s="22"/>
      <c r="VBM54" s="22"/>
      <c r="VBN54" s="22"/>
      <c r="VBO54" s="22"/>
      <c r="VBP54" s="22"/>
      <c r="VBQ54" s="22"/>
      <c r="VBR54" s="22"/>
      <c r="VBS54" s="22"/>
      <c r="VBT54" s="22"/>
      <c r="VBU54" s="22"/>
      <c r="VBV54" s="22"/>
      <c r="VBW54" s="22"/>
      <c r="VBX54" s="22"/>
      <c r="VBY54" s="22"/>
      <c r="VBZ54" s="22"/>
      <c r="VCA54" s="22"/>
      <c r="VCB54" s="22"/>
      <c r="VCC54" s="22"/>
      <c r="VCD54" s="22"/>
      <c r="VCE54" s="22"/>
      <c r="VCF54" s="22"/>
      <c r="VCG54" s="22"/>
      <c r="VCH54" s="22"/>
      <c r="VCI54" s="22"/>
      <c r="VCJ54" s="22"/>
      <c r="VCK54" s="22"/>
      <c r="VCL54" s="22"/>
      <c r="VCM54" s="22"/>
      <c r="VCN54" s="22"/>
      <c r="VCO54" s="22"/>
      <c r="VCP54" s="22"/>
      <c r="VCQ54" s="22"/>
      <c r="VCR54" s="22"/>
      <c r="VCS54" s="22"/>
      <c r="VCT54" s="22"/>
      <c r="VCU54" s="22"/>
      <c r="VCV54" s="22"/>
      <c r="VCW54" s="22"/>
      <c r="VCX54" s="22"/>
      <c r="VCY54" s="22"/>
      <c r="VCZ54" s="22"/>
      <c r="VDA54" s="22"/>
      <c r="VDB54" s="22"/>
      <c r="VDC54" s="22"/>
      <c r="VDD54" s="22"/>
      <c r="VDE54" s="22"/>
      <c r="VDF54" s="22"/>
      <c r="VDG54" s="22"/>
      <c r="VDH54" s="22"/>
      <c r="VDI54" s="22"/>
      <c r="VDJ54" s="22"/>
      <c r="VDK54" s="22"/>
      <c r="VDL54" s="22"/>
      <c r="VDM54" s="22"/>
      <c r="VDN54" s="22"/>
      <c r="VDO54" s="22"/>
      <c r="VDP54" s="22"/>
      <c r="VDQ54" s="22"/>
      <c r="VDR54" s="22"/>
      <c r="VDS54" s="22"/>
      <c r="VDT54" s="22"/>
      <c r="VDU54" s="22"/>
      <c r="VDV54" s="22"/>
      <c r="VDW54" s="22"/>
      <c r="VDX54" s="22"/>
      <c r="VDY54" s="22"/>
      <c r="VDZ54" s="22"/>
      <c r="VEA54" s="22"/>
      <c r="VEB54" s="22"/>
      <c r="VEC54" s="22"/>
      <c r="VED54" s="22"/>
      <c r="VEE54" s="22"/>
      <c r="VEF54" s="22"/>
      <c r="VEG54" s="22"/>
      <c r="VEH54" s="22"/>
      <c r="VEI54" s="22"/>
      <c r="VEJ54" s="22"/>
      <c r="VEK54" s="22"/>
      <c r="VEL54" s="22"/>
      <c r="VEM54" s="22"/>
      <c r="VEN54" s="22"/>
      <c r="VEO54" s="22"/>
      <c r="VEP54" s="22"/>
      <c r="VEQ54" s="22"/>
      <c r="VER54" s="22"/>
      <c r="VES54" s="22"/>
      <c r="VET54" s="22"/>
      <c r="VEU54" s="22"/>
      <c r="VEV54" s="22"/>
      <c r="VEW54" s="22"/>
      <c r="VEX54" s="22"/>
      <c r="VEY54" s="22"/>
      <c r="VEZ54" s="22"/>
      <c r="VFA54" s="22"/>
      <c r="VFB54" s="22"/>
      <c r="VFC54" s="22"/>
      <c r="VFD54" s="22"/>
      <c r="VFE54" s="22"/>
      <c r="VFF54" s="22"/>
      <c r="VFG54" s="22"/>
      <c r="VFH54" s="22"/>
      <c r="VFI54" s="22"/>
      <c r="VFJ54" s="22"/>
      <c r="VFK54" s="22"/>
      <c r="VFL54" s="22"/>
      <c r="VFM54" s="22"/>
      <c r="VFN54" s="22"/>
      <c r="VFO54" s="22"/>
      <c r="VFP54" s="22"/>
      <c r="VFQ54" s="22"/>
      <c r="VFR54" s="22"/>
      <c r="VFS54" s="22"/>
      <c r="VFT54" s="22"/>
      <c r="VFU54" s="22"/>
      <c r="VFV54" s="22"/>
      <c r="VFW54" s="22"/>
      <c r="VFX54" s="22"/>
      <c r="VFY54" s="22"/>
      <c r="VFZ54" s="22"/>
      <c r="VGA54" s="22"/>
      <c r="VGB54" s="22"/>
      <c r="VGC54" s="22"/>
      <c r="VGD54" s="22"/>
      <c r="VGE54" s="22"/>
      <c r="VGF54" s="22"/>
      <c r="VGG54" s="22"/>
      <c r="VGH54" s="22"/>
      <c r="VGI54" s="22"/>
      <c r="VGJ54" s="22"/>
      <c r="VGK54" s="22"/>
      <c r="VGL54" s="22"/>
      <c r="VGM54" s="22"/>
      <c r="VGN54" s="22"/>
      <c r="VGO54" s="22"/>
      <c r="VGP54" s="22"/>
      <c r="VGQ54" s="22"/>
      <c r="VGR54" s="22"/>
      <c r="VGS54" s="22"/>
      <c r="VGT54" s="22"/>
      <c r="VGU54" s="22"/>
      <c r="VGV54" s="22"/>
      <c r="VGW54" s="22"/>
      <c r="VGX54" s="22"/>
      <c r="VGY54" s="22"/>
      <c r="VGZ54" s="22"/>
      <c r="VHA54" s="22"/>
      <c r="VHB54" s="22"/>
      <c r="VHC54" s="22"/>
      <c r="VHD54" s="22"/>
      <c r="VHE54" s="22"/>
      <c r="VHF54" s="22"/>
      <c r="VHG54" s="22"/>
      <c r="VHH54" s="22"/>
      <c r="VHI54" s="22"/>
      <c r="VHJ54" s="22"/>
      <c r="VHK54" s="22"/>
      <c r="VHL54" s="22"/>
      <c r="VHM54" s="22"/>
      <c r="VHN54" s="22"/>
      <c r="VHO54" s="22"/>
      <c r="VHP54" s="22"/>
      <c r="VHQ54" s="22"/>
      <c r="VHR54" s="22"/>
      <c r="VHS54" s="22"/>
      <c r="VHT54" s="22"/>
      <c r="VHU54" s="22"/>
      <c r="VHV54" s="22"/>
      <c r="VHW54" s="22"/>
      <c r="VHX54" s="22"/>
      <c r="VHY54" s="22"/>
      <c r="VHZ54" s="22"/>
      <c r="VIA54" s="22"/>
      <c r="VIB54" s="22"/>
      <c r="VIC54" s="22"/>
      <c r="VID54" s="22"/>
      <c r="VIE54" s="22"/>
      <c r="VIF54" s="22"/>
      <c r="VIG54" s="22"/>
      <c r="VIH54" s="22"/>
      <c r="VII54" s="22"/>
      <c r="VIJ54" s="22"/>
      <c r="VIK54" s="22"/>
      <c r="VIL54" s="22"/>
      <c r="VIM54" s="22"/>
      <c r="VIN54" s="22"/>
      <c r="VIO54" s="22"/>
      <c r="VIP54" s="22"/>
      <c r="VIQ54" s="22"/>
      <c r="VIR54" s="22"/>
      <c r="VIS54" s="22"/>
      <c r="VIT54" s="22"/>
      <c r="VIU54" s="22"/>
      <c r="VIV54" s="22"/>
      <c r="VIW54" s="22"/>
      <c r="VIX54" s="22"/>
      <c r="VIY54" s="22"/>
      <c r="VIZ54" s="22"/>
      <c r="VJA54" s="22"/>
      <c r="VJB54" s="22"/>
      <c r="VJC54" s="22"/>
      <c r="VJD54" s="22"/>
      <c r="VJE54" s="22"/>
      <c r="VJF54" s="22"/>
      <c r="VJG54" s="22"/>
      <c r="VJH54" s="22"/>
      <c r="VJI54" s="22"/>
      <c r="VJJ54" s="22"/>
      <c r="VJK54" s="22"/>
      <c r="VJL54" s="22"/>
      <c r="VJM54" s="22"/>
      <c r="VJN54" s="22"/>
      <c r="VJO54" s="22"/>
      <c r="VJP54" s="22"/>
      <c r="VJQ54" s="22"/>
      <c r="VJR54" s="22"/>
      <c r="VJS54" s="22"/>
      <c r="VJT54" s="22"/>
      <c r="VJU54" s="22"/>
      <c r="VJV54" s="22"/>
      <c r="VJW54" s="22"/>
      <c r="VJX54" s="22"/>
      <c r="VJY54" s="22"/>
      <c r="VJZ54" s="22"/>
      <c r="VKA54" s="22"/>
      <c r="VKB54" s="22"/>
      <c r="VKC54" s="22"/>
      <c r="VKD54" s="22"/>
      <c r="VKE54" s="22"/>
      <c r="VKF54" s="22"/>
      <c r="VKG54" s="22"/>
      <c r="VKH54" s="22"/>
      <c r="VKI54" s="22"/>
      <c r="VKJ54" s="22"/>
      <c r="VKK54" s="22"/>
      <c r="VKL54" s="22"/>
      <c r="VKM54" s="22"/>
      <c r="VKN54" s="22"/>
      <c r="VKO54" s="22"/>
      <c r="VKP54" s="22"/>
      <c r="VKQ54" s="22"/>
      <c r="VKR54" s="22"/>
      <c r="VKS54" s="22"/>
      <c r="VKT54" s="22"/>
      <c r="VKU54" s="22"/>
      <c r="VKV54" s="22"/>
      <c r="VKW54" s="22"/>
      <c r="VKX54" s="22"/>
      <c r="VKY54" s="22"/>
      <c r="VKZ54" s="22"/>
      <c r="VLA54" s="22"/>
      <c r="VLB54" s="22"/>
      <c r="VLC54" s="22"/>
      <c r="VLD54" s="22"/>
      <c r="VLE54" s="22"/>
      <c r="VLF54" s="22"/>
      <c r="VLG54" s="22"/>
      <c r="VLH54" s="22"/>
      <c r="VLI54" s="22"/>
      <c r="VLJ54" s="22"/>
      <c r="VLK54" s="22"/>
      <c r="VLL54" s="22"/>
      <c r="VLM54" s="22"/>
      <c r="VLN54" s="22"/>
      <c r="VLO54" s="22"/>
      <c r="VLP54" s="22"/>
      <c r="VLQ54" s="22"/>
      <c r="VLR54" s="22"/>
      <c r="VLS54" s="22"/>
      <c r="VLT54" s="22"/>
      <c r="VLU54" s="22"/>
      <c r="VLV54" s="22"/>
      <c r="VLW54" s="22"/>
      <c r="VLX54" s="22"/>
      <c r="VLY54" s="22"/>
      <c r="VLZ54" s="22"/>
      <c r="VMA54" s="22"/>
      <c r="VMB54" s="22"/>
      <c r="VMC54" s="22"/>
      <c r="VMD54" s="22"/>
      <c r="VME54" s="22"/>
      <c r="VMF54" s="22"/>
      <c r="VMG54" s="22"/>
      <c r="VMH54" s="22"/>
      <c r="VMI54" s="22"/>
      <c r="VMJ54" s="22"/>
      <c r="VMK54" s="22"/>
      <c r="VML54" s="22"/>
      <c r="VMM54" s="22"/>
      <c r="VMN54" s="22"/>
      <c r="VMO54" s="22"/>
      <c r="VMP54" s="22"/>
      <c r="VMQ54" s="22"/>
      <c r="VMR54" s="22"/>
      <c r="VMS54" s="22"/>
      <c r="VMT54" s="22"/>
      <c r="VMU54" s="22"/>
      <c r="VMV54" s="22"/>
      <c r="VMW54" s="22"/>
      <c r="VMX54" s="22"/>
      <c r="VMY54" s="22"/>
      <c r="VMZ54" s="22"/>
      <c r="VNA54" s="22"/>
      <c r="VNB54" s="22"/>
      <c r="VNC54" s="22"/>
      <c r="VND54" s="22"/>
      <c r="VNE54" s="22"/>
      <c r="VNF54" s="22"/>
      <c r="VNG54" s="22"/>
      <c r="VNH54" s="22"/>
      <c r="VNI54" s="22"/>
      <c r="VNJ54" s="22"/>
      <c r="VNK54" s="22"/>
      <c r="VNL54" s="22"/>
      <c r="VNM54" s="22"/>
      <c r="VNN54" s="22"/>
      <c r="VNO54" s="22"/>
      <c r="VNP54" s="22"/>
      <c r="VNQ54" s="22"/>
      <c r="VNR54" s="22"/>
      <c r="VNS54" s="22"/>
      <c r="VNT54" s="22"/>
      <c r="VNU54" s="22"/>
      <c r="VNV54" s="22"/>
      <c r="VNW54" s="22"/>
      <c r="VNX54" s="22"/>
      <c r="VNY54" s="22"/>
      <c r="VNZ54" s="22"/>
      <c r="VOA54" s="22"/>
      <c r="VOB54" s="22"/>
      <c r="VOC54" s="22"/>
      <c r="VOD54" s="22"/>
      <c r="VOE54" s="22"/>
      <c r="VOF54" s="22"/>
      <c r="VOG54" s="22"/>
      <c r="VOH54" s="22"/>
      <c r="VOI54" s="22"/>
      <c r="VOJ54" s="22"/>
      <c r="VOK54" s="22"/>
      <c r="VOL54" s="22"/>
      <c r="VOM54" s="22"/>
      <c r="VON54" s="22"/>
      <c r="VOO54" s="22"/>
      <c r="VOP54" s="22"/>
      <c r="VOQ54" s="22"/>
      <c r="VOR54" s="22"/>
      <c r="VOS54" s="22"/>
      <c r="VOT54" s="22"/>
      <c r="VOU54" s="22"/>
      <c r="VOV54" s="22"/>
      <c r="VOW54" s="22"/>
      <c r="VOX54" s="22"/>
      <c r="VOY54" s="22"/>
      <c r="VOZ54" s="22"/>
      <c r="VPA54" s="22"/>
      <c r="VPB54" s="22"/>
      <c r="VPC54" s="22"/>
      <c r="VPD54" s="22"/>
      <c r="VPE54" s="22"/>
      <c r="VPF54" s="22"/>
      <c r="VPG54" s="22"/>
      <c r="VPH54" s="22"/>
      <c r="VPI54" s="22"/>
      <c r="VPJ54" s="22"/>
      <c r="VPK54" s="22"/>
      <c r="VPL54" s="22"/>
      <c r="VPM54" s="22"/>
      <c r="VPN54" s="22"/>
      <c r="VPO54" s="22"/>
      <c r="VPP54" s="22"/>
      <c r="VPQ54" s="22"/>
      <c r="VPR54" s="22"/>
      <c r="VPS54" s="22"/>
      <c r="VPT54" s="22"/>
      <c r="VPU54" s="22"/>
      <c r="VPV54" s="22"/>
      <c r="VPW54" s="22"/>
      <c r="VPX54" s="22"/>
      <c r="VPY54" s="22"/>
      <c r="VPZ54" s="22"/>
      <c r="VQA54" s="22"/>
      <c r="VQB54" s="22"/>
      <c r="VQC54" s="22"/>
      <c r="VQD54" s="22"/>
      <c r="VQE54" s="22"/>
      <c r="VQF54" s="22"/>
      <c r="VQG54" s="22"/>
      <c r="VQH54" s="22"/>
      <c r="VQI54" s="22"/>
      <c r="VQJ54" s="22"/>
      <c r="VQK54" s="22"/>
      <c r="VQL54" s="22"/>
      <c r="VQM54" s="22"/>
      <c r="VQN54" s="22"/>
      <c r="VQO54" s="22"/>
      <c r="VQP54" s="22"/>
      <c r="VQQ54" s="22"/>
      <c r="VQR54" s="22"/>
      <c r="VQS54" s="22"/>
      <c r="VQT54" s="22"/>
      <c r="VQU54" s="22"/>
      <c r="VQV54" s="22"/>
      <c r="VQW54" s="22"/>
      <c r="VQX54" s="22"/>
      <c r="VQY54" s="22"/>
      <c r="VQZ54" s="22"/>
      <c r="VRA54" s="22"/>
      <c r="VRB54" s="22"/>
      <c r="VRC54" s="22"/>
      <c r="VRD54" s="22"/>
      <c r="VRE54" s="22"/>
      <c r="VRF54" s="22"/>
      <c r="VRG54" s="22"/>
      <c r="VRH54" s="22"/>
      <c r="VRI54" s="22"/>
      <c r="VRJ54" s="22"/>
      <c r="VRK54" s="22"/>
      <c r="VRL54" s="22"/>
      <c r="VRM54" s="22"/>
      <c r="VRN54" s="22"/>
      <c r="VRO54" s="22"/>
      <c r="VRP54" s="22"/>
      <c r="VRQ54" s="22"/>
      <c r="VRR54" s="22"/>
      <c r="VRS54" s="22"/>
      <c r="VRT54" s="22"/>
      <c r="VRU54" s="22"/>
      <c r="VRV54" s="22"/>
      <c r="VRW54" s="22"/>
      <c r="VRX54" s="22"/>
      <c r="VRY54" s="22"/>
      <c r="VRZ54" s="22"/>
      <c r="VSA54" s="22"/>
      <c r="VSB54" s="22"/>
      <c r="VSC54" s="22"/>
      <c r="VSD54" s="22"/>
      <c r="VSE54" s="22"/>
      <c r="VSF54" s="22"/>
      <c r="VSG54" s="22"/>
      <c r="VSH54" s="22"/>
      <c r="VSI54" s="22"/>
      <c r="VSJ54" s="22"/>
      <c r="VSK54" s="22"/>
      <c r="VSL54" s="22"/>
      <c r="VSM54" s="22"/>
      <c r="VSN54" s="22"/>
      <c r="VSO54" s="22"/>
      <c r="VSP54" s="22"/>
      <c r="VSQ54" s="22"/>
      <c r="VSR54" s="22"/>
      <c r="VSS54" s="22"/>
      <c r="VST54" s="22"/>
      <c r="VSU54" s="22"/>
      <c r="VSV54" s="22"/>
      <c r="VSW54" s="22"/>
      <c r="VSX54" s="22"/>
      <c r="VSY54" s="22"/>
      <c r="VSZ54" s="22"/>
      <c r="VTA54" s="22"/>
      <c r="VTB54" s="22"/>
      <c r="VTC54" s="22"/>
      <c r="VTD54" s="22"/>
      <c r="VTE54" s="22"/>
      <c r="VTF54" s="22"/>
      <c r="VTG54" s="22"/>
      <c r="VTH54" s="22"/>
      <c r="VTI54" s="22"/>
      <c r="VTJ54" s="22"/>
      <c r="VTK54" s="22"/>
      <c r="VTL54" s="22"/>
      <c r="VTM54" s="22"/>
      <c r="VTN54" s="22"/>
      <c r="VTO54" s="22"/>
      <c r="VTP54" s="22"/>
      <c r="VTQ54" s="22"/>
      <c r="VTR54" s="22"/>
      <c r="VTS54" s="22"/>
      <c r="VTT54" s="22"/>
      <c r="VTU54" s="22"/>
      <c r="VTV54" s="22"/>
      <c r="VTW54" s="22"/>
      <c r="VTX54" s="22"/>
      <c r="VTY54" s="22"/>
      <c r="VTZ54" s="22"/>
      <c r="VUA54" s="22"/>
      <c r="VUB54" s="22"/>
      <c r="VUC54" s="22"/>
      <c r="VUD54" s="22"/>
      <c r="VUE54" s="22"/>
      <c r="VUF54" s="22"/>
      <c r="VUG54" s="22"/>
      <c r="VUH54" s="22"/>
      <c r="VUI54" s="22"/>
      <c r="VUJ54" s="22"/>
      <c r="VUK54" s="22"/>
      <c r="VUL54" s="22"/>
      <c r="VUM54" s="22"/>
      <c r="VUN54" s="22"/>
      <c r="VUO54" s="22"/>
      <c r="VUP54" s="22"/>
      <c r="VUQ54" s="22"/>
      <c r="VUR54" s="22"/>
      <c r="VUS54" s="22"/>
      <c r="VUT54" s="22"/>
      <c r="VUU54" s="22"/>
      <c r="VUV54" s="22"/>
      <c r="VUW54" s="22"/>
      <c r="VUX54" s="22"/>
      <c r="VUY54" s="22"/>
      <c r="VUZ54" s="22"/>
      <c r="VVA54" s="22"/>
      <c r="VVB54" s="22"/>
      <c r="VVC54" s="22"/>
      <c r="VVD54" s="22"/>
      <c r="VVE54" s="22"/>
      <c r="VVF54" s="22"/>
      <c r="VVG54" s="22"/>
      <c r="VVH54" s="22"/>
      <c r="VVI54" s="22"/>
      <c r="VVJ54" s="22"/>
      <c r="VVK54" s="22"/>
      <c r="VVL54" s="22"/>
      <c r="VVM54" s="22"/>
      <c r="VVN54" s="22"/>
      <c r="VVO54" s="22"/>
      <c r="VVP54" s="22"/>
      <c r="VVQ54" s="22"/>
      <c r="VVR54" s="22"/>
      <c r="VVS54" s="22"/>
      <c r="VVT54" s="22"/>
      <c r="VVU54" s="22"/>
      <c r="VVV54" s="22"/>
      <c r="VVW54" s="22"/>
      <c r="VVX54" s="22"/>
      <c r="VVY54" s="22"/>
      <c r="VVZ54" s="22"/>
      <c r="VWA54" s="22"/>
      <c r="VWB54" s="22"/>
      <c r="VWC54" s="22"/>
      <c r="VWD54" s="22"/>
      <c r="VWE54" s="22"/>
      <c r="VWF54" s="22"/>
      <c r="VWG54" s="22"/>
      <c r="VWH54" s="22"/>
      <c r="VWI54" s="22"/>
      <c r="VWJ54" s="22"/>
      <c r="VWK54" s="22"/>
      <c r="VWL54" s="22"/>
      <c r="VWM54" s="22"/>
      <c r="VWN54" s="22"/>
      <c r="VWO54" s="22"/>
      <c r="VWP54" s="22"/>
      <c r="VWQ54" s="22"/>
      <c r="VWR54" s="22"/>
      <c r="VWS54" s="22"/>
      <c r="VWT54" s="22"/>
      <c r="VWU54" s="22"/>
      <c r="VWV54" s="22"/>
      <c r="VWW54" s="22"/>
      <c r="VWX54" s="22"/>
      <c r="VWY54" s="22"/>
      <c r="VWZ54" s="22"/>
      <c r="VXA54" s="22"/>
      <c r="VXB54" s="22"/>
      <c r="VXC54" s="22"/>
      <c r="VXD54" s="22"/>
      <c r="VXE54" s="22"/>
      <c r="VXF54" s="22"/>
      <c r="VXG54" s="22"/>
      <c r="VXH54" s="22"/>
      <c r="VXI54" s="22"/>
      <c r="VXJ54" s="22"/>
      <c r="VXK54" s="22"/>
      <c r="VXL54" s="22"/>
      <c r="VXM54" s="22"/>
      <c r="VXN54" s="22"/>
      <c r="VXO54" s="22"/>
      <c r="VXP54" s="22"/>
      <c r="VXQ54" s="22"/>
      <c r="VXR54" s="22"/>
      <c r="VXS54" s="22"/>
      <c r="VXT54" s="22"/>
      <c r="VXU54" s="22"/>
      <c r="VXV54" s="22"/>
      <c r="VXW54" s="22"/>
      <c r="VXX54" s="22"/>
      <c r="VXY54" s="22"/>
      <c r="VXZ54" s="22"/>
      <c r="VYA54" s="22"/>
      <c r="VYB54" s="22"/>
      <c r="VYC54" s="22"/>
      <c r="VYD54" s="22"/>
      <c r="VYE54" s="22"/>
      <c r="VYF54" s="22"/>
      <c r="VYG54" s="22"/>
      <c r="VYH54" s="22"/>
      <c r="VYI54" s="22"/>
      <c r="VYJ54" s="22"/>
      <c r="VYK54" s="22"/>
      <c r="VYL54" s="22"/>
      <c r="VYM54" s="22"/>
      <c r="VYN54" s="22"/>
      <c r="VYO54" s="22"/>
      <c r="VYP54" s="22"/>
      <c r="VYQ54" s="22"/>
      <c r="VYR54" s="22"/>
      <c r="VYS54" s="22"/>
      <c r="VYT54" s="22"/>
      <c r="VYU54" s="22"/>
      <c r="VYV54" s="22"/>
      <c r="VYW54" s="22"/>
      <c r="VYX54" s="22"/>
      <c r="VYY54" s="22"/>
      <c r="VYZ54" s="22"/>
      <c r="VZA54" s="22"/>
      <c r="VZB54" s="22"/>
      <c r="VZC54" s="22"/>
      <c r="VZD54" s="22"/>
      <c r="VZE54" s="22"/>
      <c r="VZF54" s="22"/>
      <c r="VZG54" s="22"/>
      <c r="VZH54" s="22"/>
      <c r="VZI54" s="22"/>
      <c r="VZJ54" s="22"/>
      <c r="VZK54" s="22"/>
      <c r="VZL54" s="22"/>
      <c r="VZM54" s="22"/>
      <c r="VZN54" s="22"/>
      <c r="VZO54" s="22"/>
      <c r="VZP54" s="22"/>
      <c r="VZQ54" s="22"/>
      <c r="VZR54" s="22"/>
      <c r="VZS54" s="22"/>
      <c r="VZT54" s="22"/>
      <c r="VZU54" s="22"/>
      <c r="VZV54" s="22"/>
      <c r="VZW54" s="22"/>
      <c r="VZX54" s="22"/>
      <c r="VZY54" s="22"/>
      <c r="VZZ54" s="22"/>
      <c r="WAA54" s="22"/>
      <c r="WAB54" s="22"/>
      <c r="WAC54" s="22"/>
      <c r="WAD54" s="22"/>
      <c r="WAE54" s="22"/>
      <c r="WAF54" s="22"/>
      <c r="WAG54" s="22"/>
      <c r="WAH54" s="22"/>
      <c r="WAI54" s="22"/>
      <c r="WAJ54" s="22"/>
      <c r="WAK54" s="22"/>
      <c r="WAL54" s="22"/>
      <c r="WAM54" s="22"/>
      <c r="WAN54" s="22"/>
      <c r="WAO54" s="22"/>
      <c r="WAP54" s="22"/>
      <c r="WAQ54" s="22"/>
      <c r="WAR54" s="22"/>
      <c r="WAS54" s="22"/>
      <c r="WAT54" s="22"/>
      <c r="WAU54" s="22"/>
      <c r="WAV54" s="22"/>
      <c r="WAW54" s="22"/>
      <c r="WAX54" s="22"/>
      <c r="WAY54" s="22"/>
      <c r="WAZ54" s="22"/>
      <c r="WBA54" s="22"/>
      <c r="WBB54" s="22"/>
      <c r="WBC54" s="22"/>
      <c r="WBD54" s="22"/>
      <c r="WBE54" s="22"/>
      <c r="WBF54" s="22"/>
      <c r="WBG54" s="22"/>
      <c r="WBH54" s="22"/>
      <c r="WBI54" s="22"/>
      <c r="WBJ54" s="22"/>
      <c r="WBK54" s="22"/>
      <c r="WBL54" s="22"/>
      <c r="WBM54" s="22"/>
      <c r="WBN54" s="22"/>
      <c r="WBO54" s="22"/>
      <c r="WBP54" s="22"/>
      <c r="WBQ54" s="22"/>
      <c r="WBR54" s="22"/>
      <c r="WBS54" s="22"/>
      <c r="WBT54" s="22"/>
      <c r="WBU54" s="22"/>
      <c r="WBV54" s="22"/>
      <c r="WBW54" s="22"/>
      <c r="WBX54" s="22"/>
      <c r="WBY54" s="22"/>
      <c r="WBZ54" s="22"/>
      <c r="WCA54" s="22"/>
      <c r="WCB54" s="22"/>
      <c r="WCC54" s="22"/>
      <c r="WCD54" s="22"/>
      <c r="WCE54" s="22"/>
      <c r="WCF54" s="22"/>
      <c r="WCG54" s="22"/>
      <c r="WCH54" s="22"/>
      <c r="WCI54" s="22"/>
      <c r="WCJ54" s="22"/>
      <c r="WCK54" s="22"/>
      <c r="WCL54" s="22"/>
      <c r="WCM54" s="22"/>
      <c r="WCN54" s="22"/>
      <c r="WCO54" s="22"/>
      <c r="WCP54" s="22"/>
      <c r="WCQ54" s="22"/>
      <c r="WCR54" s="22"/>
      <c r="WCS54" s="22"/>
      <c r="WCT54" s="22"/>
      <c r="WCU54" s="22"/>
      <c r="WCV54" s="22"/>
      <c r="WCW54" s="22"/>
      <c r="WCX54" s="22"/>
      <c r="WCY54" s="22"/>
      <c r="WCZ54" s="22"/>
      <c r="WDA54" s="22"/>
      <c r="WDB54" s="22"/>
      <c r="WDC54" s="22"/>
      <c r="WDD54" s="22"/>
      <c r="WDE54" s="22"/>
      <c r="WDF54" s="22"/>
      <c r="WDG54" s="22"/>
      <c r="WDH54" s="22"/>
      <c r="WDI54" s="22"/>
      <c r="WDJ54" s="22"/>
      <c r="WDK54" s="22"/>
      <c r="WDL54" s="22"/>
      <c r="WDM54" s="22"/>
      <c r="WDN54" s="22"/>
      <c r="WDO54" s="22"/>
      <c r="WDP54" s="22"/>
      <c r="WDQ54" s="22"/>
      <c r="WDR54" s="22"/>
      <c r="WDS54" s="22"/>
      <c r="WDT54" s="22"/>
      <c r="WDU54" s="22"/>
      <c r="WDV54" s="22"/>
      <c r="WDW54" s="22"/>
      <c r="WDX54" s="22"/>
      <c r="WDY54" s="22"/>
      <c r="WDZ54" s="22"/>
      <c r="WEA54" s="22"/>
      <c r="WEB54" s="22"/>
      <c r="WEC54" s="22"/>
      <c r="WED54" s="22"/>
      <c r="WEE54" s="22"/>
      <c r="WEF54" s="22"/>
      <c r="WEG54" s="22"/>
      <c r="WEH54" s="22"/>
      <c r="WEI54" s="22"/>
      <c r="WEJ54" s="22"/>
      <c r="WEK54" s="22"/>
      <c r="WEL54" s="22"/>
      <c r="WEM54" s="22"/>
      <c r="WEN54" s="22"/>
      <c r="WEO54" s="22"/>
      <c r="WEP54" s="22"/>
      <c r="WEQ54" s="22"/>
      <c r="WER54" s="22"/>
      <c r="WES54" s="22"/>
      <c r="WET54" s="22"/>
      <c r="WEU54" s="22"/>
      <c r="WEV54" s="22"/>
      <c r="WEW54" s="22"/>
      <c r="WEX54" s="22"/>
      <c r="WEY54" s="22"/>
      <c r="WEZ54" s="22"/>
      <c r="WFA54" s="22"/>
      <c r="WFB54" s="22"/>
      <c r="WFC54" s="22"/>
      <c r="WFD54" s="22"/>
      <c r="WFE54" s="22"/>
      <c r="WFF54" s="22"/>
      <c r="WFG54" s="22"/>
      <c r="WFH54" s="22"/>
      <c r="WFI54" s="22"/>
      <c r="WFJ54" s="22"/>
      <c r="WFK54" s="22"/>
      <c r="WFL54" s="22"/>
      <c r="WFM54" s="22"/>
      <c r="WFN54" s="22"/>
      <c r="WFO54" s="22"/>
      <c r="WFP54" s="22"/>
      <c r="WFQ54" s="22"/>
      <c r="WFR54" s="22"/>
      <c r="WFS54" s="22"/>
      <c r="WFT54" s="22"/>
      <c r="WFU54" s="22"/>
      <c r="WFV54" s="22"/>
      <c r="WFW54" s="22"/>
      <c r="WFX54" s="22"/>
      <c r="WFY54" s="22"/>
      <c r="WFZ54" s="22"/>
      <c r="WGA54" s="22"/>
      <c r="WGB54" s="22"/>
      <c r="WGC54" s="22"/>
      <c r="WGD54" s="22"/>
      <c r="WGE54" s="22"/>
      <c r="WGF54" s="22"/>
      <c r="WGG54" s="22"/>
      <c r="WGH54" s="22"/>
      <c r="WGI54" s="22"/>
      <c r="WGJ54" s="22"/>
      <c r="WGK54" s="22"/>
      <c r="WGL54" s="22"/>
      <c r="WGM54" s="22"/>
      <c r="WGN54" s="22"/>
      <c r="WGO54" s="22"/>
      <c r="WGP54" s="22"/>
      <c r="WGQ54" s="22"/>
      <c r="WGR54" s="22"/>
      <c r="WGS54" s="22"/>
      <c r="WGT54" s="22"/>
      <c r="WGU54" s="22"/>
      <c r="WGV54" s="22"/>
      <c r="WGW54" s="22"/>
      <c r="WGX54" s="22"/>
      <c r="WGY54" s="22"/>
      <c r="WGZ54" s="22"/>
      <c r="WHA54" s="22"/>
      <c r="WHB54" s="22"/>
      <c r="WHC54" s="22"/>
      <c r="WHD54" s="22"/>
      <c r="WHE54" s="22"/>
      <c r="WHF54" s="22"/>
      <c r="WHG54" s="22"/>
      <c r="WHH54" s="22"/>
      <c r="WHI54" s="22"/>
      <c r="WHJ54" s="22"/>
      <c r="WHK54" s="22"/>
      <c r="WHL54" s="22"/>
      <c r="WHM54" s="22"/>
      <c r="WHN54" s="22"/>
      <c r="WHO54" s="22"/>
      <c r="WHP54" s="22"/>
      <c r="WHQ54" s="22"/>
      <c r="WHR54" s="22"/>
      <c r="WHS54" s="22"/>
      <c r="WHT54" s="22"/>
      <c r="WHU54" s="22"/>
      <c r="WHV54" s="22"/>
      <c r="WHW54" s="22"/>
      <c r="WHX54" s="22"/>
      <c r="WHY54" s="22"/>
      <c r="WHZ54" s="22"/>
      <c r="WIA54" s="22"/>
      <c r="WIB54" s="22"/>
      <c r="WIC54" s="22"/>
      <c r="WID54" s="22"/>
      <c r="WIE54" s="22"/>
      <c r="WIF54" s="22"/>
      <c r="WIG54" s="22"/>
      <c r="WIH54" s="22"/>
      <c r="WII54" s="22"/>
      <c r="WIJ54" s="22"/>
      <c r="WIK54" s="22"/>
      <c r="WIL54" s="22"/>
      <c r="WIM54" s="22"/>
      <c r="WIN54" s="22"/>
      <c r="WIO54" s="22"/>
      <c r="WIP54" s="22"/>
      <c r="WIQ54" s="22"/>
      <c r="WIR54" s="22"/>
      <c r="WIS54" s="22"/>
      <c r="WIT54" s="22"/>
      <c r="WIU54" s="22"/>
      <c r="WIV54" s="22"/>
      <c r="WIW54" s="22"/>
      <c r="WIX54" s="22"/>
      <c r="WIY54" s="22"/>
      <c r="WIZ54" s="22"/>
      <c r="WJA54" s="22"/>
      <c r="WJB54" s="22"/>
      <c r="WJC54" s="22"/>
      <c r="WJD54" s="22"/>
      <c r="WJE54" s="22"/>
      <c r="WJF54" s="22"/>
      <c r="WJG54" s="22"/>
      <c r="WJH54" s="22"/>
      <c r="WJI54" s="22"/>
      <c r="WJJ54" s="22"/>
      <c r="WJK54" s="22"/>
      <c r="WJL54" s="22"/>
      <c r="WJM54" s="22"/>
      <c r="WJN54" s="22"/>
      <c r="WJO54" s="22"/>
      <c r="WJP54" s="22"/>
      <c r="WJQ54" s="22"/>
      <c r="WJR54" s="22"/>
      <c r="WJS54" s="22"/>
      <c r="WJT54" s="22"/>
      <c r="WJU54" s="22"/>
      <c r="WJV54" s="22"/>
      <c r="WJW54" s="22"/>
      <c r="WJX54" s="22"/>
      <c r="WJY54" s="22"/>
      <c r="WJZ54" s="22"/>
      <c r="WKA54" s="22"/>
      <c r="WKB54" s="22"/>
      <c r="WKC54" s="22"/>
      <c r="WKD54" s="22"/>
      <c r="WKE54" s="22"/>
      <c r="WKF54" s="22"/>
      <c r="WKG54" s="22"/>
      <c r="WKH54" s="22"/>
      <c r="WKI54" s="22"/>
      <c r="WKJ54" s="22"/>
      <c r="WKK54" s="22"/>
      <c r="WKL54" s="22"/>
      <c r="WKM54" s="22"/>
      <c r="WKN54" s="22"/>
      <c r="WKO54" s="22"/>
      <c r="WKP54" s="22"/>
      <c r="WKQ54" s="22"/>
      <c r="WKR54" s="22"/>
      <c r="WKS54" s="22"/>
      <c r="WKT54" s="22"/>
      <c r="WKU54" s="22"/>
      <c r="WKV54" s="22"/>
      <c r="WKW54" s="22"/>
      <c r="WKX54" s="22"/>
      <c r="WKY54" s="22"/>
      <c r="WKZ54" s="22"/>
      <c r="WLA54" s="22"/>
      <c r="WLB54" s="22"/>
      <c r="WLC54" s="22"/>
      <c r="WLD54" s="22"/>
      <c r="WLE54" s="22"/>
      <c r="WLF54" s="22"/>
      <c r="WLG54" s="22"/>
      <c r="WLH54" s="22"/>
      <c r="WLI54" s="22"/>
      <c r="WLJ54" s="22"/>
      <c r="WLK54" s="22"/>
      <c r="WLL54" s="22"/>
      <c r="WLM54" s="22"/>
      <c r="WLN54" s="22"/>
      <c r="WLO54" s="22"/>
      <c r="WLP54" s="22"/>
      <c r="WLQ54" s="22"/>
      <c r="WLR54" s="22"/>
      <c r="WLS54" s="22"/>
      <c r="WLT54" s="22"/>
      <c r="WLU54" s="22"/>
      <c r="WLV54" s="22"/>
      <c r="WLW54" s="22"/>
      <c r="WLX54" s="22"/>
      <c r="WLY54" s="22"/>
      <c r="WLZ54" s="22"/>
      <c r="WMA54" s="22"/>
      <c r="WMB54" s="22"/>
      <c r="WMC54" s="22"/>
      <c r="WMD54" s="22"/>
      <c r="WME54" s="22"/>
      <c r="WMF54" s="22"/>
      <c r="WMG54" s="22"/>
      <c r="WMH54" s="22"/>
      <c r="WMI54" s="22"/>
      <c r="WMJ54" s="22"/>
      <c r="WMK54" s="22"/>
      <c r="WML54" s="22"/>
      <c r="WMM54" s="22"/>
      <c r="WMN54" s="22"/>
      <c r="WMO54" s="22"/>
      <c r="WMP54" s="22"/>
      <c r="WMQ54" s="22"/>
      <c r="WMR54" s="22"/>
      <c r="WMS54" s="22"/>
      <c r="WMT54" s="22"/>
      <c r="WMU54" s="22"/>
      <c r="WMV54" s="22"/>
      <c r="WMW54" s="22"/>
      <c r="WMX54" s="22"/>
      <c r="WMY54" s="22"/>
      <c r="WMZ54" s="22"/>
      <c r="WNA54" s="22"/>
      <c r="WNB54" s="22"/>
      <c r="WNC54" s="22"/>
      <c r="WND54" s="22"/>
      <c r="WNE54" s="22"/>
      <c r="WNF54" s="22"/>
      <c r="WNG54" s="22"/>
      <c r="WNH54" s="22"/>
      <c r="WNI54" s="22"/>
      <c r="WNJ54" s="22"/>
      <c r="WNK54" s="22"/>
      <c r="WNL54" s="22"/>
      <c r="WNM54" s="22"/>
      <c r="WNN54" s="22"/>
      <c r="WNO54" s="22"/>
      <c r="WNP54" s="22"/>
      <c r="WNQ54" s="22"/>
      <c r="WNR54" s="22"/>
      <c r="WNS54" s="22"/>
      <c r="WNT54" s="22"/>
      <c r="WNU54" s="22"/>
      <c r="WNV54" s="22"/>
      <c r="WNW54" s="22"/>
      <c r="WNX54" s="22"/>
      <c r="WNY54" s="22"/>
      <c r="WNZ54" s="22"/>
      <c r="WOA54" s="22"/>
      <c r="WOB54" s="22"/>
      <c r="WOC54" s="22"/>
      <c r="WOD54" s="22"/>
      <c r="WOE54" s="22"/>
      <c r="WOF54" s="22"/>
      <c r="WOG54" s="22"/>
      <c r="WOH54" s="22"/>
      <c r="WOI54" s="22"/>
      <c r="WOJ54" s="22"/>
      <c r="WOK54" s="22"/>
      <c r="WOL54" s="22"/>
      <c r="WOM54" s="22"/>
      <c r="WON54" s="22"/>
      <c r="WOO54" s="22"/>
      <c r="WOP54" s="22"/>
      <c r="WOQ54" s="22"/>
      <c r="WOR54" s="22"/>
      <c r="WOS54" s="22"/>
      <c r="WOT54" s="22"/>
      <c r="WOU54" s="22"/>
      <c r="WOV54" s="22"/>
      <c r="WOW54" s="22"/>
      <c r="WOX54" s="22"/>
      <c r="WOY54" s="22"/>
      <c r="WOZ54" s="22"/>
      <c r="WPA54" s="22"/>
      <c r="WPB54" s="22"/>
      <c r="WPC54" s="22"/>
      <c r="WPD54" s="22"/>
      <c r="WPE54" s="22"/>
      <c r="WPF54" s="22"/>
      <c r="WPG54" s="22"/>
      <c r="WPH54" s="22"/>
      <c r="WPI54" s="22"/>
      <c r="WPJ54" s="22"/>
      <c r="WPK54" s="22"/>
      <c r="WPL54" s="22"/>
      <c r="WPM54" s="22"/>
      <c r="WPN54" s="22"/>
      <c r="WPO54" s="22"/>
      <c r="WPP54" s="22"/>
      <c r="WPQ54" s="22"/>
      <c r="WPR54" s="22"/>
      <c r="WPS54" s="22"/>
      <c r="WPT54" s="22"/>
      <c r="WPU54" s="22"/>
      <c r="WPV54" s="22"/>
      <c r="WPW54" s="22"/>
      <c r="WPX54" s="22"/>
      <c r="WPY54" s="22"/>
      <c r="WPZ54" s="22"/>
      <c r="WQA54" s="22"/>
      <c r="WQB54" s="22"/>
      <c r="WQC54" s="22"/>
      <c r="WQD54" s="22"/>
      <c r="WQE54" s="22"/>
      <c r="WQF54" s="22"/>
      <c r="WQG54" s="22"/>
      <c r="WQH54" s="22"/>
      <c r="WQI54" s="22"/>
      <c r="WQJ54" s="22"/>
      <c r="WQK54" s="22"/>
      <c r="WQL54" s="22"/>
      <c r="WQM54" s="22"/>
      <c r="WQN54" s="22"/>
      <c r="WQO54" s="22"/>
      <c r="WQP54" s="22"/>
      <c r="WQQ54" s="22"/>
      <c r="WQR54" s="22"/>
      <c r="WQS54" s="22"/>
      <c r="WQT54" s="22"/>
      <c r="WQU54" s="22"/>
      <c r="WQV54" s="22"/>
      <c r="WQW54" s="22"/>
      <c r="WQX54" s="22"/>
      <c r="WQY54" s="22"/>
      <c r="WQZ54" s="22"/>
      <c r="WRA54" s="22"/>
      <c r="WRB54" s="22"/>
      <c r="WRC54" s="22"/>
      <c r="WRD54" s="22"/>
      <c r="WRE54" s="22"/>
      <c r="WRF54" s="22"/>
      <c r="WRG54" s="22"/>
      <c r="WRH54" s="22"/>
      <c r="WRI54" s="22"/>
      <c r="WRJ54" s="22"/>
      <c r="WRK54" s="22"/>
      <c r="WRL54" s="22"/>
      <c r="WRM54" s="22"/>
      <c r="WRN54" s="22"/>
      <c r="WRO54" s="22"/>
      <c r="WRP54" s="22"/>
      <c r="WRQ54" s="22"/>
      <c r="WRR54" s="22"/>
      <c r="WRS54" s="22"/>
      <c r="WRT54" s="22"/>
      <c r="WRU54" s="22"/>
      <c r="WRV54" s="22"/>
      <c r="WRW54" s="22"/>
      <c r="WRX54" s="22"/>
      <c r="WRY54" s="22"/>
      <c r="WRZ54" s="22"/>
      <c r="WSA54" s="22"/>
      <c r="WSB54" s="22"/>
      <c r="WSC54" s="22"/>
      <c r="WSD54" s="22"/>
      <c r="WSE54" s="22"/>
      <c r="WSF54" s="22"/>
      <c r="WSG54" s="22"/>
      <c r="WSH54" s="22"/>
      <c r="WSI54" s="22"/>
      <c r="WSJ54" s="22"/>
      <c r="WSK54" s="22"/>
      <c r="WSL54" s="22"/>
      <c r="WSM54" s="22"/>
      <c r="WSN54" s="22"/>
      <c r="WSO54" s="22"/>
      <c r="WSP54" s="22"/>
      <c r="WSQ54" s="22"/>
      <c r="WSR54" s="22"/>
      <c r="WSS54" s="22"/>
      <c r="WST54" s="22"/>
      <c r="WSU54" s="22"/>
      <c r="WSV54" s="22"/>
      <c r="WSW54" s="22"/>
      <c r="WSX54" s="22"/>
      <c r="WSY54" s="22"/>
      <c r="WSZ54" s="22"/>
      <c r="WTA54" s="22"/>
      <c r="WTB54" s="22"/>
      <c r="WTC54" s="22"/>
      <c r="WTD54" s="22"/>
      <c r="WTE54" s="22"/>
      <c r="WTF54" s="22"/>
      <c r="WTG54" s="22"/>
      <c r="WTH54" s="22"/>
      <c r="WTI54" s="22"/>
      <c r="WTJ54" s="22"/>
      <c r="WTK54" s="22"/>
      <c r="WTL54" s="22"/>
      <c r="WTM54" s="22"/>
      <c r="WTN54" s="22"/>
      <c r="WTO54" s="22"/>
      <c r="WTP54" s="22"/>
      <c r="WTQ54" s="22"/>
      <c r="WTR54" s="22"/>
      <c r="WTS54" s="22"/>
      <c r="WTT54" s="22"/>
      <c r="WTU54" s="22"/>
      <c r="WTV54" s="22"/>
      <c r="WTW54" s="22"/>
      <c r="WTX54" s="22"/>
      <c r="WTY54" s="22"/>
      <c r="WTZ54" s="22"/>
      <c r="WUA54" s="22"/>
      <c r="WUB54" s="22"/>
      <c r="WUC54" s="22"/>
      <c r="WUD54" s="22"/>
      <c r="WUE54" s="22"/>
      <c r="WUF54" s="22"/>
      <c r="WUG54" s="22"/>
      <c r="WUH54" s="22"/>
      <c r="WUI54" s="22"/>
      <c r="WUJ54" s="22"/>
      <c r="WUK54" s="22"/>
      <c r="WUL54" s="22"/>
      <c r="WUM54" s="22"/>
      <c r="WUN54" s="22"/>
      <c r="WUO54" s="22"/>
      <c r="WUP54" s="22"/>
      <c r="WUQ54" s="22"/>
      <c r="WUR54" s="22"/>
      <c r="WUS54" s="22"/>
      <c r="WUT54" s="22"/>
      <c r="WUU54" s="22"/>
      <c r="WUV54" s="22"/>
      <c r="WUW54" s="22"/>
      <c r="WUX54" s="22"/>
      <c r="WUY54" s="22"/>
      <c r="WUZ54" s="22"/>
      <c r="WVA54" s="22"/>
      <c r="WVB54" s="22"/>
      <c r="WVC54" s="22"/>
      <c r="WVD54" s="22"/>
      <c r="WVE54" s="22"/>
      <c r="WVF54" s="22"/>
      <c r="WVG54" s="22"/>
      <c r="WVH54" s="22"/>
      <c r="WVI54" s="22"/>
      <c r="WVJ54" s="22"/>
      <c r="WVK54" s="22"/>
      <c r="WVL54" s="22"/>
      <c r="WVM54" s="22"/>
      <c r="WVN54" s="22"/>
      <c r="WVO54" s="22"/>
      <c r="WVP54" s="22"/>
      <c r="WVQ54" s="22"/>
      <c r="WVR54" s="22"/>
      <c r="WVS54" s="22"/>
      <c r="WVT54" s="22"/>
      <c r="WVU54" s="22"/>
      <c r="WVV54" s="22"/>
      <c r="WVW54" s="22"/>
      <c r="WVX54" s="22"/>
      <c r="WVY54" s="22"/>
      <c r="WVZ54" s="22"/>
      <c r="WWA54" s="22"/>
      <c r="WWB54" s="22"/>
      <c r="WWC54" s="22"/>
      <c r="WWD54" s="22"/>
      <c r="WWE54" s="22"/>
      <c r="WWF54" s="22"/>
      <c r="WWG54" s="22"/>
      <c r="WWH54" s="22"/>
      <c r="WWI54" s="22"/>
      <c r="WWJ54" s="22"/>
      <c r="WWK54" s="22"/>
      <c r="WWL54" s="22"/>
      <c r="WWM54" s="22"/>
      <c r="WWN54" s="22"/>
      <c r="WWO54" s="22"/>
      <c r="WWP54" s="22"/>
      <c r="WWQ54" s="22"/>
      <c r="WWR54" s="22"/>
      <c r="WWS54" s="22"/>
      <c r="WWT54" s="22"/>
      <c r="WWU54" s="22"/>
      <c r="WWV54" s="22"/>
      <c r="WWW54" s="22"/>
      <c r="WWX54" s="22"/>
      <c r="WWY54" s="22"/>
      <c r="WWZ54" s="22"/>
      <c r="WXA54" s="22"/>
      <c r="WXB54" s="22"/>
      <c r="WXC54" s="22"/>
      <c r="WXD54" s="22"/>
      <c r="WXE54" s="22"/>
      <c r="WXF54" s="22"/>
      <c r="WXG54" s="22"/>
      <c r="WXH54" s="22"/>
      <c r="WXI54" s="22"/>
      <c r="WXJ54" s="22"/>
      <c r="WXK54" s="22"/>
      <c r="WXL54" s="22"/>
      <c r="WXM54" s="22"/>
      <c r="WXN54" s="22"/>
      <c r="WXO54" s="22"/>
      <c r="WXP54" s="22"/>
      <c r="WXQ54" s="22"/>
      <c r="WXR54" s="22"/>
      <c r="WXS54" s="22"/>
      <c r="WXT54" s="22"/>
      <c r="WXU54" s="22"/>
      <c r="WXV54" s="22"/>
      <c r="WXW54" s="22"/>
      <c r="WXX54" s="22"/>
      <c r="WXY54" s="22"/>
      <c r="WXZ54" s="22"/>
      <c r="WYA54" s="22"/>
      <c r="WYB54" s="22"/>
      <c r="WYC54" s="22"/>
      <c r="WYD54" s="22"/>
      <c r="WYE54" s="22"/>
      <c r="WYF54" s="22"/>
      <c r="WYG54" s="22"/>
      <c r="WYH54" s="22"/>
      <c r="WYI54" s="22"/>
      <c r="WYJ54" s="22"/>
      <c r="WYK54" s="22"/>
      <c r="WYL54" s="22"/>
      <c r="WYM54" s="22"/>
      <c r="WYN54" s="22"/>
      <c r="WYO54" s="22"/>
      <c r="WYP54" s="22"/>
      <c r="WYQ54" s="22"/>
      <c r="WYR54" s="22"/>
      <c r="WYS54" s="22"/>
      <c r="WYT54" s="22"/>
      <c r="WYU54" s="22"/>
      <c r="WYV54" s="22"/>
      <c r="WYW54" s="22"/>
      <c r="WYX54" s="22"/>
      <c r="WYY54" s="22"/>
      <c r="WYZ54" s="22"/>
      <c r="WZA54" s="22"/>
      <c r="WZB54" s="22"/>
      <c r="WZC54" s="22"/>
      <c r="WZD54" s="22"/>
      <c r="WZE54" s="22"/>
      <c r="WZF54" s="22"/>
      <c r="WZG54" s="22"/>
      <c r="WZH54" s="22"/>
      <c r="WZI54" s="22"/>
      <c r="WZJ54" s="22"/>
      <c r="WZK54" s="22"/>
      <c r="WZL54" s="22"/>
      <c r="WZM54" s="22"/>
      <c r="WZN54" s="22"/>
      <c r="WZO54" s="22"/>
      <c r="WZP54" s="22"/>
      <c r="WZQ54" s="22"/>
      <c r="WZR54" s="22"/>
      <c r="WZS54" s="22"/>
      <c r="WZT54" s="22"/>
      <c r="WZU54" s="22"/>
      <c r="WZV54" s="22"/>
      <c r="WZW54" s="22"/>
      <c r="WZX54" s="22"/>
      <c r="WZY54" s="22"/>
      <c r="WZZ54" s="22"/>
      <c r="XAA54" s="22"/>
      <c r="XAB54" s="22"/>
      <c r="XAC54" s="22"/>
      <c r="XAD54" s="22"/>
      <c r="XAE54" s="22"/>
      <c r="XAF54" s="22"/>
      <c r="XAG54" s="22"/>
      <c r="XAH54" s="22"/>
      <c r="XAI54" s="22"/>
      <c r="XAJ54" s="22"/>
      <c r="XAK54" s="22"/>
      <c r="XAL54" s="22"/>
      <c r="XAM54" s="22"/>
      <c r="XAN54" s="22"/>
      <c r="XAO54" s="22"/>
      <c r="XAP54" s="22"/>
      <c r="XAQ54" s="22"/>
      <c r="XAR54" s="22"/>
      <c r="XAS54" s="22"/>
      <c r="XAT54" s="22"/>
      <c r="XAU54" s="22"/>
      <c r="XAV54" s="22"/>
      <c r="XAW54" s="22"/>
      <c r="XAX54" s="22"/>
      <c r="XAY54" s="22"/>
      <c r="XAZ54" s="22"/>
      <c r="XBA54" s="22"/>
      <c r="XBB54" s="22"/>
      <c r="XBC54" s="22"/>
      <c r="XBD54" s="22"/>
      <c r="XBE54" s="22"/>
      <c r="XBF54" s="22"/>
      <c r="XBG54" s="22"/>
      <c r="XBH54" s="22"/>
      <c r="XBI54" s="22"/>
      <c r="XBJ54" s="22"/>
      <c r="XBK54" s="22"/>
      <c r="XBL54" s="22"/>
      <c r="XBM54" s="22"/>
      <c r="XBN54" s="22"/>
      <c r="XBO54" s="22"/>
      <c r="XBP54" s="22"/>
      <c r="XBQ54" s="22"/>
      <c r="XBR54" s="22"/>
      <c r="XBS54" s="22"/>
      <c r="XBT54" s="22"/>
      <c r="XBU54" s="22"/>
      <c r="XBV54" s="22"/>
      <c r="XBW54" s="22"/>
      <c r="XBX54" s="22"/>
      <c r="XBY54" s="22"/>
      <c r="XBZ54" s="22"/>
      <c r="XCA54" s="22"/>
      <c r="XCB54" s="22"/>
      <c r="XCC54" s="22"/>
      <c r="XCD54" s="22"/>
      <c r="XCE54" s="22"/>
      <c r="XCF54" s="22"/>
      <c r="XCG54" s="22"/>
      <c r="XCH54" s="22"/>
      <c r="XCI54" s="22"/>
      <c r="XCJ54" s="22"/>
      <c r="XCK54" s="22"/>
      <c r="XCL54" s="22"/>
      <c r="XCM54" s="22"/>
      <c r="XCN54" s="22"/>
      <c r="XCO54" s="22"/>
      <c r="XCP54" s="22"/>
      <c r="XCQ54" s="22"/>
      <c r="XCR54" s="22"/>
      <c r="XCS54" s="22"/>
      <c r="XCT54" s="22"/>
      <c r="XCU54" s="22"/>
      <c r="XCV54" s="22"/>
      <c r="XCW54" s="22"/>
      <c r="XCX54" s="22"/>
      <c r="XCY54" s="22"/>
      <c r="XCZ54" s="22"/>
      <c r="XDA54" s="22"/>
      <c r="XDB54" s="22"/>
      <c r="XDC54" s="22"/>
      <c r="XDD54" s="22"/>
      <c r="XDE54" s="22"/>
      <c r="XDF54" s="22"/>
      <c r="XDG54" s="22"/>
      <c r="XDH54" s="22"/>
      <c r="XDI54" s="22"/>
      <c r="XDJ54" s="22"/>
      <c r="XDK54" s="22"/>
      <c r="XDL54" s="22"/>
      <c r="XDM54" s="22"/>
      <c r="XDN54" s="22"/>
      <c r="XDO54" s="22"/>
      <c r="XDP54" s="22"/>
      <c r="XDQ54" s="22"/>
      <c r="XDR54" s="22"/>
      <c r="XDS54" s="22"/>
      <c r="XDT54" s="22"/>
      <c r="XDU54" s="22"/>
      <c r="XDV54" s="22"/>
      <c r="XDW54" s="22"/>
      <c r="XDX54" s="22"/>
    </row>
    <row r="55" spans="1:16352" ht="14.15" customHeight="1">
      <c r="A55" s="798"/>
      <c r="B55" s="798"/>
      <c r="C55" s="271"/>
      <c r="D55" s="271"/>
      <c r="E55" s="271"/>
      <c r="F55" s="271"/>
      <c r="G55" s="271"/>
      <c r="H55" s="271"/>
      <c r="I55" s="271"/>
      <c r="J55" s="271"/>
      <c r="K55" s="271"/>
      <c r="L55" s="271"/>
      <c r="M55" s="271"/>
    </row>
    <row r="56" spans="1:16352" ht="23.5">
      <c r="A56" s="795">
        <v>2019</v>
      </c>
      <c r="B56" s="795"/>
      <c r="C56" s="271"/>
      <c r="D56" s="271"/>
      <c r="E56" s="271"/>
      <c r="F56" s="271"/>
      <c r="G56" s="271"/>
      <c r="H56" s="271"/>
      <c r="I56" s="271"/>
      <c r="J56" s="271"/>
      <c r="K56" s="271"/>
      <c r="L56" s="271"/>
      <c r="M56" s="271"/>
    </row>
    <row r="57" spans="1:16352" ht="14.5">
      <c r="A57" s="271"/>
      <c r="B57" s="271"/>
      <c r="C57" s="271"/>
      <c r="D57" s="271"/>
      <c r="E57" s="271"/>
      <c r="F57" s="271"/>
      <c r="G57" s="271"/>
      <c r="H57" s="271"/>
      <c r="I57" s="271"/>
      <c r="J57" s="271"/>
      <c r="K57" s="271"/>
      <c r="L57" s="271"/>
      <c r="M57" s="271"/>
    </row>
    <row r="58" spans="1:16352" ht="63.75" customHeight="1">
      <c r="A58" s="800" t="s">
        <v>259</v>
      </c>
      <c r="B58" s="800"/>
      <c r="C58" s="773"/>
      <c r="D58" s="271"/>
      <c r="E58" s="271"/>
      <c r="F58" s="271"/>
      <c r="G58" s="271"/>
      <c r="H58" s="271"/>
      <c r="I58" s="271"/>
      <c r="J58" s="271"/>
      <c r="K58" s="271"/>
      <c r="L58" s="271"/>
      <c r="M58" s="271"/>
    </row>
    <row r="59" spans="1:16352" ht="28.15" customHeight="1">
      <c r="A59" s="796" t="s">
        <v>21</v>
      </c>
      <c r="B59" s="411" t="s">
        <v>22</v>
      </c>
      <c r="C59" s="271"/>
      <c r="D59" s="271"/>
      <c r="E59" s="271"/>
      <c r="F59" s="271"/>
      <c r="G59" s="271"/>
      <c r="H59" s="271"/>
      <c r="I59" s="271"/>
      <c r="J59" s="271"/>
      <c r="K59" s="271"/>
      <c r="L59" s="271"/>
      <c r="M59" s="271"/>
    </row>
    <row r="60" spans="1:16352" ht="15" thickBot="1">
      <c r="A60" s="797"/>
      <c r="B60" s="412" t="s">
        <v>0</v>
      </c>
      <c r="C60" s="389"/>
      <c r="D60" s="390"/>
      <c r="E60" s="271"/>
      <c r="F60" s="271"/>
      <c r="G60" s="271"/>
      <c r="H60" s="271"/>
      <c r="I60" s="271"/>
      <c r="J60" s="271"/>
      <c r="K60" s="271"/>
      <c r="L60" s="271"/>
      <c r="M60" s="271"/>
    </row>
    <row r="61" spans="1:16352" ht="14.5">
      <c r="A61" s="418" t="s">
        <v>16</v>
      </c>
      <c r="B61" s="173">
        <v>92336</v>
      </c>
      <c r="C61" s="389"/>
      <c r="D61" s="390"/>
      <c r="E61" s="271"/>
      <c r="F61" s="271"/>
      <c r="G61" s="271"/>
      <c r="H61" s="271"/>
      <c r="I61" s="271"/>
      <c r="J61" s="271"/>
      <c r="K61" s="271"/>
      <c r="L61" s="271"/>
      <c r="M61" s="271"/>
    </row>
    <row r="62" spans="1:16352" ht="14.5">
      <c r="A62" s="419" t="s">
        <v>15</v>
      </c>
      <c r="B62" s="170">
        <v>91903</v>
      </c>
      <c r="C62" s="389"/>
      <c r="D62" s="390"/>
      <c r="E62" s="271"/>
      <c r="F62" s="271"/>
      <c r="G62" s="271"/>
      <c r="H62" s="271"/>
      <c r="I62" s="271"/>
      <c r="J62" s="271"/>
      <c r="K62" s="271"/>
      <c r="L62" s="271"/>
      <c r="M62" s="271"/>
    </row>
    <row r="63" spans="1:16352" ht="14.5">
      <c r="A63" s="418" t="s">
        <v>18</v>
      </c>
      <c r="B63" s="173">
        <v>32558</v>
      </c>
      <c r="C63" s="389"/>
      <c r="D63" s="390"/>
      <c r="E63" s="271"/>
      <c r="F63" s="271"/>
      <c r="G63" s="271"/>
      <c r="H63" s="271"/>
      <c r="I63" s="271"/>
      <c r="J63" s="271"/>
      <c r="K63" s="271"/>
      <c r="L63" s="271"/>
      <c r="M63" s="271"/>
    </row>
    <row r="64" spans="1:16352" ht="14.5">
      <c r="A64" s="419" t="s">
        <v>14</v>
      </c>
      <c r="B64" s="170">
        <v>17494</v>
      </c>
      <c r="C64" s="389"/>
      <c r="D64" s="390"/>
      <c r="E64" s="271"/>
      <c r="F64" s="271"/>
      <c r="G64" s="271"/>
      <c r="H64" s="271"/>
      <c r="I64" s="271"/>
      <c r="J64" s="271"/>
      <c r="K64" s="271"/>
      <c r="L64" s="271"/>
      <c r="M64" s="271"/>
    </row>
    <row r="65" spans="1:13" ht="14.5">
      <c r="A65" s="418" t="s">
        <v>13</v>
      </c>
      <c r="B65" s="173">
        <v>5314</v>
      </c>
      <c r="C65" s="389"/>
      <c r="D65" s="390"/>
      <c r="E65" s="271"/>
      <c r="F65" s="271"/>
      <c r="G65" s="271"/>
      <c r="H65" s="271"/>
      <c r="I65" s="271"/>
      <c r="J65" s="271"/>
      <c r="K65" s="271"/>
      <c r="L65" s="271"/>
      <c r="M65" s="271"/>
    </row>
    <row r="66" spans="1:13" ht="14.5">
      <c r="A66" s="419" t="s">
        <v>12</v>
      </c>
      <c r="B66" s="170">
        <v>16590</v>
      </c>
      <c r="C66" s="389"/>
      <c r="D66" s="390"/>
      <c r="E66" s="271"/>
      <c r="F66" s="271"/>
      <c r="G66" s="271"/>
      <c r="H66" s="271"/>
      <c r="I66" s="271"/>
      <c r="J66" s="271"/>
      <c r="K66" s="271"/>
      <c r="L66" s="271"/>
      <c r="M66" s="271"/>
    </row>
    <row r="67" spans="1:13" ht="14.5">
      <c r="A67" s="418" t="s">
        <v>11</v>
      </c>
      <c r="B67" s="173">
        <v>49481</v>
      </c>
      <c r="C67" s="389"/>
      <c r="D67" s="390"/>
      <c r="E67" s="271"/>
      <c r="F67" s="271"/>
      <c r="G67" s="271"/>
      <c r="H67" s="271"/>
      <c r="I67" s="271"/>
      <c r="J67" s="271"/>
      <c r="K67" s="271"/>
      <c r="L67" s="271"/>
      <c r="M67" s="271"/>
    </row>
    <row r="68" spans="1:13" ht="14.5">
      <c r="A68" s="419" t="s">
        <v>10</v>
      </c>
      <c r="B68" s="170">
        <v>10852</v>
      </c>
      <c r="C68" s="389"/>
      <c r="D68" s="390"/>
      <c r="E68" s="271"/>
      <c r="F68" s="271"/>
      <c r="G68" s="271"/>
      <c r="H68" s="271"/>
      <c r="I68" s="271"/>
      <c r="J68" s="271"/>
      <c r="K68" s="271"/>
      <c r="L68" s="271"/>
      <c r="M68" s="271"/>
    </row>
    <row r="69" spans="1:13" ht="14.5">
      <c r="A69" s="418" t="s">
        <v>9</v>
      </c>
      <c r="B69" s="173">
        <v>55097</v>
      </c>
      <c r="C69" s="389"/>
      <c r="D69" s="390"/>
      <c r="E69" s="271"/>
      <c r="F69" s="271"/>
      <c r="G69" s="271"/>
      <c r="H69" s="271"/>
      <c r="I69" s="271"/>
      <c r="J69" s="271"/>
      <c r="K69" s="271"/>
      <c r="L69" s="271"/>
      <c r="M69" s="271"/>
    </row>
    <row r="70" spans="1:13" ht="14.5">
      <c r="A70" s="419" t="s">
        <v>8</v>
      </c>
      <c r="B70" s="170">
        <v>119264</v>
      </c>
      <c r="C70" s="389"/>
      <c r="D70" s="390"/>
      <c r="E70" s="271"/>
      <c r="F70" s="271"/>
      <c r="G70" s="271"/>
      <c r="H70" s="271"/>
      <c r="I70" s="271"/>
      <c r="J70" s="271"/>
      <c r="K70" s="271"/>
      <c r="L70" s="271"/>
      <c r="M70" s="271"/>
    </row>
    <row r="71" spans="1:13" ht="14.5">
      <c r="A71" s="418" t="s">
        <v>7</v>
      </c>
      <c r="B71" s="173">
        <v>31758</v>
      </c>
      <c r="C71" s="389"/>
      <c r="D71" s="390"/>
      <c r="E71" s="271"/>
      <c r="F71" s="271"/>
      <c r="G71" s="271"/>
      <c r="H71" s="271"/>
      <c r="I71" s="271"/>
      <c r="J71" s="271"/>
      <c r="K71" s="271"/>
      <c r="L71" s="271"/>
      <c r="M71" s="271"/>
    </row>
    <row r="72" spans="1:13" ht="14.5">
      <c r="A72" s="419" t="s">
        <v>6</v>
      </c>
      <c r="B72" s="170">
        <v>6544</v>
      </c>
      <c r="C72" s="389"/>
      <c r="D72" s="390"/>
      <c r="E72" s="271"/>
      <c r="F72" s="271"/>
      <c r="G72" s="271"/>
      <c r="H72" s="271"/>
      <c r="I72" s="271"/>
      <c r="J72" s="271"/>
      <c r="K72" s="271"/>
      <c r="L72" s="271"/>
      <c r="M72" s="271"/>
    </row>
    <row r="73" spans="1:13" ht="14.5">
      <c r="A73" s="418" t="s">
        <v>5</v>
      </c>
      <c r="B73" s="173">
        <v>28820</v>
      </c>
      <c r="C73" s="389"/>
      <c r="D73" s="390"/>
      <c r="E73" s="271"/>
      <c r="F73" s="271"/>
      <c r="G73" s="271"/>
      <c r="H73" s="271"/>
      <c r="I73" s="271"/>
      <c r="J73" s="271"/>
      <c r="K73" s="271"/>
      <c r="L73" s="271"/>
      <c r="M73" s="271"/>
    </row>
    <row r="74" spans="1:13" ht="14.5">
      <c r="A74" s="419" t="s">
        <v>4</v>
      </c>
      <c r="B74" s="170">
        <v>15985</v>
      </c>
      <c r="C74" s="389"/>
      <c r="D74" s="394"/>
      <c r="E74" s="271"/>
      <c r="F74" s="271"/>
      <c r="G74" s="271"/>
      <c r="H74" s="271"/>
      <c r="I74" s="271"/>
      <c r="J74" s="271"/>
      <c r="K74" s="271"/>
      <c r="L74" s="271"/>
      <c r="M74" s="271"/>
    </row>
    <row r="75" spans="1:13" ht="14.5">
      <c r="A75" s="418" t="s">
        <v>3</v>
      </c>
      <c r="B75" s="173">
        <v>20289</v>
      </c>
      <c r="C75" s="389"/>
      <c r="D75" s="390"/>
      <c r="E75" s="271"/>
      <c r="F75" s="271"/>
      <c r="G75" s="271"/>
      <c r="H75" s="271"/>
      <c r="I75" s="271"/>
      <c r="J75" s="271"/>
      <c r="K75" s="271"/>
      <c r="L75" s="271"/>
      <c r="M75" s="271"/>
    </row>
    <row r="76" spans="1:13" ht="15" thickBot="1">
      <c r="A76" s="419" t="s">
        <v>2</v>
      </c>
      <c r="B76" s="414">
        <v>15415</v>
      </c>
      <c r="C76" s="389"/>
      <c r="D76" s="390"/>
      <c r="E76" s="271"/>
      <c r="F76" s="271"/>
      <c r="G76" s="271"/>
      <c r="H76" s="271"/>
      <c r="I76" s="271"/>
      <c r="J76" s="271"/>
      <c r="K76" s="271"/>
      <c r="L76" s="271"/>
      <c r="M76" s="271"/>
    </row>
    <row r="77" spans="1:13" ht="14.5">
      <c r="A77" s="420" t="s">
        <v>17</v>
      </c>
      <c r="B77" s="415">
        <v>488576</v>
      </c>
      <c r="C77" s="389"/>
      <c r="D77" s="390"/>
      <c r="E77" s="271"/>
      <c r="F77" s="271"/>
      <c r="G77" s="271"/>
      <c r="H77" s="271"/>
      <c r="I77" s="271"/>
      <c r="J77" s="271"/>
      <c r="K77" s="271"/>
      <c r="L77" s="271"/>
      <c r="M77" s="271"/>
    </row>
    <row r="78" spans="1:13" ht="14.5">
      <c r="A78" s="421" t="s">
        <v>19</v>
      </c>
      <c r="B78" s="416">
        <v>121124</v>
      </c>
      <c r="C78" s="389"/>
      <c r="D78" s="397"/>
      <c r="E78" s="271"/>
      <c r="F78" s="271"/>
      <c r="G78" s="271"/>
      <c r="H78" s="271"/>
      <c r="I78" s="271"/>
      <c r="J78" s="271"/>
      <c r="K78" s="271"/>
      <c r="L78" s="271"/>
      <c r="M78" s="271"/>
    </row>
    <row r="79" spans="1:13" ht="15" thickBot="1">
      <c r="A79" s="422" t="s">
        <v>20</v>
      </c>
      <c r="B79" s="417">
        <v>609700</v>
      </c>
      <c r="C79" s="389"/>
      <c r="D79" s="389"/>
      <c r="E79" s="271"/>
      <c r="F79" s="271"/>
      <c r="G79" s="271"/>
      <c r="H79" s="271"/>
      <c r="I79" s="271"/>
      <c r="J79" s="271"/>
      <c r="K79" s="271"/>
      <c r="L79" s="271"/>
      <c r="M79" s="271"/>
    </row>
    <row r="80" spans="1:13" ht="14.5">
      <c r="A80" s="804" t="s">
        <v>243</v>
      </c>
      <c r="B80" s="804"/>
      <c r="C80" s="332"/>
      <c r="D80" s="332"/>
      <c r="E80" s="271"/>
      <c r="F80" s="271"/>
      <c r="G80" s="271"/>
      <c r="H80" s="271"/>
      <c r="I80" s="271"/>
      <c r="J80" s="271"/>
      <c r="K80" s="271"/>
      <c r="L80" s="271"/>
      <c r="M80" s="271"/>
    </row>
    <row r="81" spans="1:13" ht="72" customHeight="1">
      <c r="A81" s="799" t="s">
        <v>416</v>
      </c>
      <c r="B81" s="799"/>
      <c r="C81" s="772"/>
      <c r="D81" s="772"/>
      <c r="E81" s="271"/>
      <c r="F81" s="271"/>
      <c r="G81" s="271"/>
      <c r="H81" s="271"/>
      <c r="I81" s="271"/>
      <c r="J81" s="271"/>
      <c r="K81" s="271"/>
      <c r="L81" s="271"/>
      <c r="M81" s="271"/>
    </row>
    <row r="82" spans="1:13" ht="13.5" customHeight="1">
      <c r="A82" s="271"/>
      <c r="B82" s="271"/>
      <c r="C82" s="271"/>
      <c r="D82" s="271"/>
      <c r="E82" s="271"/>
      <c r="F82" s="271"/>
      <c r="G82" s="271"/>
      <c r="H82" s="271"/>
      <c r="I82" s="271"/>
      <c r="J82" s="271"/>
      <c r="K82" s="271"/>
      <c r="L82" s="271"/>
      <c r="M82" s="271"/>
    </row>
    <row r="83" spans="1:13" ht="14.5">
      <c r="A83" s="271"/>
      <c r="B83" s="271"/>
      <c r="C83" s="271"/>
      <c r="D83" s="271"/>
      <c r="E83" s="271"/>
      <c r="F83" s="271"/>
      <c r="G83" s="271"/>
      <c r="H83" s="271"/>
      <c r="I83" s="271"/>
      <c r="J83" s="271"/>
      <c r="K83" s="271"/>
      <c r="L83" s="271"/>
      <c r="M83" s="271"/>
    </row>
    <row r="84" spans="1:13" ht="23.5">
      <c r="A84" s="795">
        <v>2018</v>
      </c>
      <c r="B84" s="795"/>
      <c r="C84" s="271"/>
      <c r="D84" s="271"/>
      <c r="E84" s="271"/>
      <c r="F84" s="271"/>
      <c r="G84" s="271"/>
      <c r="H84" s="271"/>
      <c r="I84" s="271"/>
      <c r="J84" s="271"/>
      <c r="K84" s="271"/>
      <c r="L84" s="271"/>
      <c r="M84" s="271"/>
    </row>
    <row r="85" spans="1:13" ht="14.5">
      <c r="A85" s="271"/>
      <c r="B85" s="271"/>
      <c r="C85" s="271"/>
      <c r="D85" s="271"/>
      <c r="E85" s="271"/>
      <c r="F85" s="271"/>
      <c r="G85" s="271"/>
      <c r="H85" s="271"/>
      <c r="I85" s="271"/>
      <c r="J85" s="271"/>
      <c r="K85" s="271"/>
      <c r="L85" s="271"/>
      <c r="M85" s="271"/>
    </row>
    <row r="86" spans="1:13" ht="62.25" customHeight="1">
      <c r="A86" s="800" t="s">
        <v>260</v>
      </c>
      <c r="B86" s="800"/>
      <c r="C86" s="773"/>
      <c r="D86" s="271"/>
      <c r="E86" s="271"/>
      <c r="F86" s="271"/>
      <c r="G86" s="271"/>
      <c r="H86" s="271"/>
      <c r="I86" s="271"/>
      <c r="J86" s="271"/>
      <c r="K86" s="271"/>
      <c r="L86" s="271"/>
      <c r="M86" s="271"/>
    </row>
    <row r="87" spans="1:13" ht="28.15" customHeight="1">
      <c r="A87" s="796" t="s">
        <v>21</v>
      </c>
      <c r="B87" s="411" t="s">
        <v>22</v>
      </c>
      <c r="C87" s="271"/>
      <c r="D87" s="271"/>
      <c r="E87" s="271"/>
      <c r="F87" s="271"/>
      <c r="G87" s="271"/>
      <c r="H87" s="271"/>
      <c r="I87" s="271"/>
      <c r="J87" s="271"/>
      <c r="K87" s="271"/>
      <c r="L87" s="271"/>
      <c r="M87" s="271"/>
    </row>
    <row r="88" spans="1:13" ht="15" thickBot="1">
      <c r="A88" s="797"/>
      <c r="B88" s="412" t="s">
        <v>0</v>
      </c>
      <c r="C88" s="399"/>
      <c r="D88" s="400"/>
      <c r="E88" s="271"/>
      <c r="F88" s="271"/>
      <c r="G88" s="271"/>
      <c r="H88" s="271"/>
      <c r="I88" s="271"/>
      <c r="J88" s="271"/>
      <c r="K88" s="271"/>
      <c r="L88" s="271"/>
      <c r="M88" s="271"/>
    </row>
    <row r="89" spans="1:13" ht="14.5">
      <c r="A89" s="423" t="s">
        <v>16</v>
      </c>
      <c r="B89" s="172">
        <v>89453</v>
      </c>
      <c r="C89" s="399"/>
      <c r="D89" s="400"/>
      <c r="E89" s="271"/>
      <c r="F89" s="271"/>
      <c r="G89" s="271"/>
      <c r="H89" s="271"/>
      <c r="I89" s="271"/>
      <c r="J89" s="271"/>
      <c r="K89" s="271"/>
      <c r="L89" s="271"/>
      <c r="M89" s="271"/>
    </row>
    <row r="90" spans="1:13" ht="14.5">
      <c r="A90" s="419" t="s">
        <v>15</v>
      </c>
      <c r="B90" s="170">
        <v>87737</v>
      </c>
      <c r="C90" s="399"/>
      <c r="D90" s="400"/>
      <c r="E90" s="271"/>
      <c r="F90" s="271"/>
      <c r="G90" s="271"/>
      <c r="H90" s="271"/>
      <c r="I90" s="271"/>
      <c r="J90" s="271"/>
      <c r="K90" s="271"/>
      <c r="L90" s="271"/>
      <c r="M90" s="271"/>
    </row>
    <row r="91" spans="1:13" ht="14.5">
      <c r="A91" s="423" t="s">
        <v>18</v>
      </c>
      <c r="B91" s="172">
        <v>30545</v>
      </c>
      <c r="C91" s="399"/>
      <c r="D91" s="400"/>
      <c r="E91" s="271"/>
      <c r="F91" s="271"/>
      <c r="G91" s="271"/>
      <c r="H91" s="271"/>
      <c r="I91" s="271"/>
      <c r="J91" s="271"/>
      <c r="K91" s="271"/>
      <c r="L91" s="271"/>
      <c r="M91" s="271"/>
    </row>
    <row r="92" spans="1:13" ht="14.5">
      <c r="A92" s="419" t="s">
        <v>14</v>
      </c>
      <c r="B92" s="170">
        <v>16761</v>
      </c>
      <c r="C92" s="399"/>
      <c r="D92" s="400"/>
      <c r="E92" s="271"/>
      <c r="F92" s="271"/>
      <c r="G92" s="271"/>
      <c r="H92" s="271"/>
      <c r="I92" s="271"/>
      <c r="J92" s="271"/>
      <c r="K92" s="271"/>
      <c r="L92" s="271"/>
      <c r="M92" s="271"/>
    </row>
    <row r="93" spans="1:13" ht="14.5">
      <c r="A93" s="423" t="s">
        <v>13</v>
      </c>
      <c r="B93" s="172">
        <v>4757</v>
      </c>
      <c r="C93" s="399"/>
      <c r="D93" s="400"/>
      <c r="E93" s="271"/>
      <c r="F93" s="271"/>
      <c r="G93" s="271"/>
      <c r="H93" s="271"/>
      <c r="I93" s="271"/>
      <c r="J93" s="271"/>
      <c r="K93" s="271"/>
      <c r="L93" s="271"/>
      <c r="M93" s="271"/>
    </row>
    <row r="94" spans="1:13" ht="14.5">
      <c r="A94" s="419" t="s">
        <v>12</v>
      </c>
      <c r="B94" s="170">
        <v>15217</v>
      </c>
      <c r="C94" s="399"/>
      <c r="D94" s="400"/>
      <c r="E94" s="271"/>
      <c r="F94" s="271"/>
      <c r="G94" s="271"/>
      <c r="H94" s="271"/>
      <c r="I94" s="271"/>
      <c r="J94" s="271"/>
      <c r="K94" s="271"/>
      <c r="L94" s="271"/>
      <c r="M94" s="271"/>
    </row>
    <row r="95" spans="1:13" ht="14.5">
      <c r="A95" s="423" t="s">
        <v>11</v>
      </c>
      <c r="B95" s="172">
        <v>47577</v>
      </c>
      <c r="C95" s="399"/>
      <c r="D95" s="400"/>
      <c r="E95" s="271"/>
      <c r="F95" s="271"/>
      <c r="G95" s="271"/>
      <c r="H95" s="271"/>
      <c r="I95" s="271"/>
      <c r="J95" s="271"/>
      <c r="K95" s="271"/>
      <c r="L95" s="271"/>
      <c r="M95" s="271"/>
    </row>
    <row r="96" spans="1:13" ht="14.5">
      <c r="A96" s="419" t="s">
        <v>10</v>
      </c>
      <c r="B96" s="170">
        <v>10582</v>
      </c>
      <c r="C96" s="399"/>
      <c r="D96" s="400"/>
      <c r="E96" s="271"/>
      <c r="F96" s="271"/>
      <c r="G96" s="271"/>
      <c r="H96" s="271"/>
      <c r="I96" s="271"/>
      <c r="J96" s="271"/>
      <c r="K96" s="271"/>
      <c r="L96" s="271"/>
      <c r="M96" s="271"/>
    </row>
    <row r="97" spans="1:13" ht="14.5">
      <c r="A97" s="423" t="s">
        <v>9</v>
      </c>
      <c r="B97" s="172">
        <v>52425</v>
      </c>
      <c r="C97" s="399"/>
      <c r="D97" s="400"/>
      <c r="E97" s="271"/>
      <c r="F97" s="271"/>
      <c r="G97" s="271"/>
      <c r="H97" s="271"/>
      <c r="I97" s="271"/>
      <c r="J97" s="271"/>
      <c r="K97" s="271"/>
      <c r="L97" s="271"/>
      <c r="M97" s="271"/>
    </row>
    <row r="98" spans="1:13" ht="14.5">
      <c r="A98" s="419" t="s">
        <v>8</v>
      </c>
      <c r="B98" s="170">
        <v>114224</v>
      </c>
      <c r="C98" s="399"/>
      <c r="D98" s="400"/>
      <c r="E98" s="271"/>
      <c r="F98" s="271"/>
      <c r="G98" s="271"/>
      <c r="H98" s="271"/>
      <c r="I98" s="271"/>
      <c r="J98" s="271"/>
      <c r="K98" s="271"/>
      <c r="L98" s="271"/>
      <c r="M98" s="271"/>
    </row>
    <row r="99" spans="1:13" ht="14.5">
      <c r="A99" s="423" t="s">
        <v>7</v>
      </c>
      <c r="B99" s="172">
        <v>30674</v>
      </c>
      <c r="C99" s="399"/>
      <c r="D99" s="400"/>
      <c r="E99" s="271"/>
      <c r="F99" s="271"/>
      <c r="G99" s="271"/>
      <c r="H99" s="271"/>
      <c r="I99" s="271"/>
      <c r="J99" s="271"/>
      <c r="K99" s="271"/>
      <c r="L99" s="271"/>
      <c r="M99" s="271"/>
    </row>
    <row r="100" spans="1:13" ht="14.5">
      <c r="A100" s="419" t="s">
        <v>6</v>
      </c>
      <c r="B100" s="170">
        <v>6396</v>
      </c>
      <c r="C100" s="399"/>
      <c r="D100" s="400"/>
      <c r="E100" s="271"/>
      <c r="F100" s="271"/>
      <c r="G100" s="271"/>
      <c r="H100" s="271"/>
      <c r="I100" s="271"/>
      <c r="J100" s="271"/>
      <c r="K100" s="271"/>
      <c r="L100" s="271"/>
      <c r="M100" s="271"/>
    </row>
    <row r="101" spans="1:13" ht="14.5">
      <c r="A101" s="423" t="s">
        <v>5</v>
      </c>
      <c r="B101" s="172">
        <v>27455</v>
      </c>
      <c r="C101" s="399"/>
      <c r="D101" s="400"/>
      <c r="E101" s="271"/>
      <c r="F101" s="271"/>
      <c r="G101" s="271"/>
      <c r="H101" s="271"/>
      <c r="I101" s="271"/>
      <c r="J101" s="271"/>
      <c r="K101" s="271"/>
      <c r="L101" s="271"/>
      <c r="M101" s="271"/>
    </row>
    <row r="102" spans="1:13" ht="14.5">
      <c r="A102" s="419" t="s">
        <v>4</v>
      </c>
      <c r="B102" s="170">
        <v>15665</v>
      </c>
      <c r="C102" s="403"/>
      <c r="D102" s="404"/>
      <c r="E102" s="271"/>
      <c r="F102" s="271"/>
      <c r="G102" s="271"/>
      <c r="H102" s="271"/>
      <c r="I102" s="271"/>
      <c r="J102" s="271"/>
      <c r="K102" s="271"/>
      <c r="L102" s="271"/>
      <c r="M102" s="271"/>
    </row>
    <row r="103" spans="1:13" ht="14.5">
      <c r="A103" s="423" t="s">
        <v>3</v>
      </c>
      <c r="B103" s="172">
        <v>19310</v>
      </c>
      <c r="C103" s="399"/>
      <c r="D103" s="400"/>
      <c r="E103" s="271"/>
      <c r="F103" s="271"/>
      <c r="G103" s="271"/>
      <c r="H103" s="271"/>
      <c r="I103" s="271"/>
      <c r="J103" s="271"/>
      <c r="K103" s="271"/>
      <c r="L103" s="271"/>
      <c r="M103" s="271"/>
    </row>
    <row r="104" spans="1:13" ht="15" thickBot="1">
      <c r="A104" s="419" t="s">
        <v>2</v>
      </c>
      <c r="B104" s="414">
        <v>15199</v>
      </c>
      <c r="C104" s="399"/>
      <c r="D104" s="400"/>
      <c r="E104" s="271"/>
      <c r="F104" s="271"/>
      <c r="G104" s="271"/>
      <c r="H104" s="271"/>
      <c r="I104" s="271"/>
      <c r="J104" s="271"/>
      <c r="K104" s="271"/>
      <c r="L104" s="271"/>
      <c r="M104" s="271"/>
    </row>
    <row r="105" spans="1:13" ht="14.5">
      <c r="A105" s="420" t="s">
        <v>17</v>
      </c>
      <c r="B105" s="415">
        <v>467770</v>
      </c>
      <c r="C105" s="399"/>
      <c r="D105" s="400"/>
      <c r="E105" s="271"/>
      <c r="F105" s="271"/>
      <c r="G105" s="271"/>
      <c r="H105" s="271"/>
      <c r="I105" s="271"/>
      <c r="J105" s="271"/>
      <c r="K105" s="271"/>
      <c r="L105" s="271"/>
      <c r="M105" s="271"/>
    </row>
    <row r="106" spans="1:13" ht="14.5">
      <c r="A106" s="421" t="s">
        <v>19</v>
      </c>
      <c r="B106" s="416">
        <v>116207</v>
      </c>
      <c r="C106" s="405"/>
      <c r="D106" s="406"/>
      <c r="E106" s="271"/>
      <c r="F106" s="271"/>
      <c r="G106" s="271"/>
      <c r="H106" s="271"/>
      <c r="I106" s="271"/>
      <c r="J106" s="271"/>
      <c r="K106" s="271"/>
      <c r="L106" s="271"/>
      <c r="M106" s="271"/>
    </row>
    <row r="107" spans="1:13" ht="15" thickBot="1">
      <c r="A107" s="422" t="s">
        <v>20</v>
      </c>
      <c r="B107" s="417">
        <v>583977</v>
      </c>
      <c r="C107" s="389"/>
      <c r="D107" s="389"/>
      <c r="E107" s="271"/>
      <c r="F107" s="271"/>
      <c r="G107" s="271"/>
      <c r="H107" s="271"/>
      <c r="I107" s="271"/>
      <c r="J107" s="271"/>
      <c r="K107" s="271"/>
      <c r="L107" s="271"/>
      <c r="M107" s="271"/>
    </row>
    <row r="108" spans="1:13" ht="14.5">
      <c r="A108" s="804" t="s">
        <v>243</v>
      </c>
      <c r="B108" s="804"/>
      <c r="C108" s="342"/>
      <c r="D108" s="342"/>
      <c r="E108" s="271"/>
      <c r="F108" s="271"/>
      <c r="G108" s="271"/>
      <c r="H108" s="271"/>
      <c r="I108" s="271"/>
      <c r="J108" s="271"/>
      <c r="K108" s="271"/>
      <c r="L108" s="271"/>
      <c r="M108" s="271"/>
    </row>
    <row r="109" spans="1:13" ht="84.75" customHeight="1">
      <c r="A109" s="803" t="s">
        <v>302</v>
      </c>
      <c r="B109" s="803"/>
      <c r="C109" s="774"/>
      <c r="D109" s="774"/>
      <c r="E109" s="271"/>
      <c r="F109" s="271"/>
      <c r="G109" s="271"/>
      <c r="H109" s="271"/>
      <c r="I109" s="271"/>
      <c r="J109" s="271"/>
      <c r="K109" s="271"/>
      <c r="L109" s="271"/>
      <c r="M109" s="271"/>
    </row>
    <row r="110" spans="1:13" ht="14.5">
      <c r="A110" s="271"/>
      <c r="B110" s="271"/>
      <c r="C110" s="271"/>
      <c r="D110" s="271"/>
      <c r="E110" s="271"/>
      <c r="F110" s="271"/>
      <c r="G110" s="271"/>
      <c r="H110" s="271"/>
      <c r="I110" s="271"/>
      <c r="J110" s="271"/>
      <c r="K110" s="271"/>
      <c r="L110" s="271"/>
      <c r="M110" s="271"/>
    </row>
    <row r="111" spans="1:13" ht="14.5">
      <c r="A111" s="271"/>
      <c r="B111" s="271"/>
      <c r="C111" s="271"/>
      <c r="D111" s="271"/>
      <c r="E111" s="271"/>
      <c r="F111" s="271"/>
      <c r="G111" s="271"/>
      <c r="H111" s="271"/>
      <c r="I111" s="271"/>
      <c r="J111" s="271"/>
      <c r="K111" s="271"/>
      <c r="L111" s="271"/>
      <c r="M111" s="271"/>
    </row>
    <row r="112" spans="1:13" ht="14.5">
      <c r="A112" s="271"/>
      <c r="B112" s="271"/>
      <c r="C112" s="271"/>
      <c r="D112" s="271"/>
      <c r="E112" s="271"/>
      <c r="F112" s="271"/>
      <c r="G112" s="271"/>
      <c r="H112" s="271"/>
      <c r="I112" s="271"/>
      <c r="J112" s="271"/>
      <c r="K112" s="271"/>
      <c r="L112" s="271"/>
      <c r="M112" s="271"/>
    </row>
    <row r="113" spans="1:13" ht="14.5">
      <c r="A113" s="271"/>
      <c r="B113" s="271"/>
      <c r="C113" s="271"/>
      <c r="D113" s="271"/>
      <c r="E113" s="271"/>
      <c r="F113" s="271"/>
      <c r="G113" s="271"/>
      <c r="H113" s="271"/>
      <c r="I113" s="271"/>
      <c r="J113" s="271"/>
      <c r="K113" s="271"/>
      <c r="L113" s="271"/>
      <c r="M113" s="271"/>
    </row>
    <row r="114" spans="1:13" ht="14.5">
      <c r="A114" s="271"/>
      <c r="B114" s="271"/>
      <c r="C114" s="271"/>
      <c r="D114" s="271"/>
      <c r="E114" s="271"/>
      <c r="F114" s="271"/>
      <c r="G114" s="271"/>
      <c r="H114" s="271"/>
      <c r="I114" s="271"/>
      <c r="J114" s="271"/>
      <c r="K114" s="271"/>
      <c r="L114" s="271"/>
      <c r="M114" s="271"/>
    </row>
    <row r="115" spans="1:13" ht="14.5">
      <c r="A115" s="271"/>
      <c r="B115" s="271"/>
      <c r="C115" s="271"/>
      <c r="D115" s="271"/>
      <c r="E115" s="271"/>
      <c r="F115" s="271"/>
      <c r="G115" s="271"/>
      <c r="H115" s="271"/>
      <c r="I115" s="271"/>
      <c r="J115" s="271"/>
      <c r="K115" s="271"/>
      <c r="L115" s="271"/>
      <c r="M115" s="271"/>
    </row>
    <row r="116" spans="1:13" ht="14.5">
      <c r="A116" s="271"/>
      <c r="B116" s="271"/>
      <c r="C116" s="271"/>
      <c r="D116" s="271"/>
      <c r="E116" s="271"/>
      <c r="F116" s="271"/>
      <c r="G116" s="271"/>
      <c r="H116" s="271"/>
      <c r="I116" s="271"/>
      <c r="J116" s="271"/>
      <c r="K116" s="271"/>
      <c r="L116" s="271"/>
      <c r="M116" s="271"/>
    </row>
    <row r="117" spans="1:13" ht="14.5">
      <c r="A117" s="271"/>
      <c r="B117" s="271"/>
      <c r="C117" s="271"/>
      <c r="D117" s="271"/>
      <c r="E117" s="271"/>
      <c r="F117" s="271"/>
      <c r="G117" s="271"/>
      <c r="H117" s="271"/>
      <c r="I117" s="271"/>
      <c r="J117" s="271"/>
      <c r="K117" s="271"/>
      <c r="L117" s="271"/>
      <c r="M117" s="271"/>
    </row>
    <row r="118" spans="1:13" ht="14.5">
      <c r="A118" s="271"/>
      <c r="B118" s="271"/>
      <c r="C118" s="271"/>
      <c r="D118" s="271"/>
      <c r="E118" s="271"/>
      <c r="F118" s="271"/>
      <c r="G118" s="271"/>
      <c r="H118" s="271"/>
      <c r="I118" s="271"/>
      <c r="J118" s="271"/>
      <c r="K118" s="271"/>
      <c r="L118" s="271"/>
      <c r="M118" s="271"/>
    </row>
    <row r="119" spans="1:13" ht="14.5">
      <c r="A119" s="271"/>
      <c r="B119" s="271"/>
      <c r="C119" s="271"/>
      <c r="D119" s="271"/>
      <c r="E119" s="271"/>
      <c r="F119" s="271"/>
      <c r="G119" s="271"/>
      <c r="H119" s="271"/>
      <c r="I119" s="271"/>
      <c r="J119" s="271"/>
      <c r="K119" s="271"/>
      <c r="L119" s="271"/>
      <c r="M119" s="271"/>
    </row>
    <row r="120" spans="1:13" ht="14.5">
      <c r="A120" s="271"/>
      <c r="B120" s="271"/>
      <c r="C120" s="271"/>
      <c r="D120" s="271"/>
      <c r="E120" s="271"/>
      <c r="F120" s="271"/>
      <c r="G120" s="271"/>
      <c r="H120" s="271"/>
      <c r="I120" s="271"/>
      <c r="J120" s="271"/>
      <c r="K120" s="271"/>
      <c r="L120" s="271"/>
      <c r="M120" s="271"/>
    </row>
    <row r="121" spans="1:13" ht="14.5">
      <c r="A121" s="271"/>
      <c r="B121" s="271"/>
      <c r="C121" s="271"/>
      <c r="D121" s="271"/>
      <c r="E121" s="271"/>
      <c r="F121" s="271"/>
      <c r="G121" s="271"/>
      <c r="H121" s="271"/>
      <c r="I121" s="271"/>
      <c r="J121" s="271"/>
      <c r="K121" s="271"/>
      <c r="L121" s="271"/>
      <c r="M121" s="271"/>
    </row>
    <row r="122" spans="1:13" ht="14.5">
      <c r="A122" s="271"/>
      <c r="B122" s="271"/>
      <c r="C122" s="271"/>
      <c r="D122" s="271"/>
      <c r="E122" s="271"/>
      <c r="F122" s="271"/>
      <c r="G122" s="271"/>
      <c r="H122" s="271"/>
      <c r="I122" s="271"/>
      <c r="J122" s="271"/>
      <c r="K122" s="271"/>
      <c r="L122" s="271"/>
      <c r="M122" s="271"/>
    </row>
    <row r="123" spans="1:13" ht="14.5">
      <c r="A123" s="271"/>
      <c r="B123" s="271"/>
      <c r="C123" s="271"/>
      <c r="D123" s="271"/>
      <c r="E123" s="271"/>
      <c r="F123" s="271"/>
      <c r="G123" s="271"/>
      <c r="H123" s="271"/>
      <c r="I123" s="271"/>
      <c r="J123" s="271"/>
      <c r="K123" s="271"/>
      <c r="L123" s="271"/>
      <c r="M123" s="271"/>
    </row>
    <row r="124" spans="1:13" ht="14.5">
      <c r="A124" s="271"/>
      <c r="B124" s="271"/>
      <c r="C124" s="271"/>
      <c r="D124" s="271"/>
      <c r="E124" s="271"/>
      <c r="F124" s="271"/>
      <c r="G124" s="271"/>
      <c r="H124" s="271"/>
      <c r="I124" s="271"/>
      <c r="J124" s="271"/>
      <c r="K124" s="271"/>
      <c r="L124" s="271"/>
      <c r="M124" s="271"/>
    </row>
    <row r="125" spans="1:13" ht="14.5">
      <c r="A125" s="271"/>
      <c r="B125" s="271"/>
      <c r="C125" s="271"/>
      <c r="D125" s="271"/>
      <c r="E125" s="271"/>
      <c r="F125" s="271"/>
      <c r="G125" s="271"/>
      <c r="H125" s="271"/>
      <c r="I125" s="271"/>
      <c r="J125" s="271"/>
      <c r="K125" s="271"/>
      <c r="L125" s="271"/>
      <c r="M125" s="271"/>
    </row>
    <row r="126" spans="1:13" ht="14.5">
      <c r="A126" s="271"/>
      <c r="B126" s="271"/>
      <c r="C126" s="271"/>
      <c r="D126" s="271"/>
      <c r="E126" s="271"/>
      <c r="F126" s="271"/>
      <c r="G126" s="271"/>
      <c r="H126" s="271"/>
      <c r="I126" s="271"/>
      <c r="J126" s="271"/>
      <c r="K126" s="271"/>
      <c r="L126" s="271"/>
      <c r="M126" s="271"/>
    </row>
    <row r="127" spans="1:13" ht="14.5">
      <c r="A127" s="271"/>
      <c r="B127" s="271"/>
      <c r="C127" s="271"/>
      <c r="D127" s="271"/>
      <c r="E127" s="271"/>
      <c r="F127" s="271"/>
      <c r="G127" s="271"/>
      <c r="H127" s="271"/>
      <c r="I127" s="271"/>
      <c r="J127" s="271"/>
      <c r="K127" s="271"/>
      <c r="L127" s="271"/>
      <c r="M127" s="271"/>
    </row>
    <row r="128" spans="1:13" ht="14.5">
      <c r="A128" s="271"/>
      <c r="B128" s="271"/>
      <c r="C128" s="271"/>
      <c r="D128" s="271"/>
      <c r="E128" s="271"/>
      <c r="F128" s="271"/>
      <c r="G128" s="271"/>
      <c r="H128" s="271"/>
      <c r="I128" s="271"/>
      <c r="J128" s="271"/>
      <c r="K128" s="271"/>
      <c r="L128" s="271"/>
      <c r="M128" s="271"/>
    </row>
    <row r="129" spans="1:13" ht="14.5">
      <c r="A129" s="271"/>
      <c r="B129" s="271"/>
      <c r="C129" s="271"/>
      <c r="D129" s="271"/>
      <c r="E129" s="271"/>
      <c r="F129" s="271"/>
      <c r="G129" s="271"/>
      <c r="H129" s="271"/>
      <c r="I129" s="271"/>
      <c r="J129" s="271"/>
      <c r="K129" s="271"/>
      <c r="L129" s="271"/>
      <c r="M129" s="271"/>
    </row>
    <row r="130" spans="1:13" ht="14.5">
      <c r="A130" s="271"/>
      <c r="B130" s="271"/>
      <c r="C130" s="271"/>
      <c r="D130" s="271"/>
      <c r="E130" s="271"/>
      <c r="F130" s="271"/>
      <c r="G130" s="271"/>
      <c r="H130" s="271"/>
      <c r="I130" s="271"/>
      <c r="J130" s="271"/>
      <c r="K130" s="271"/>
      <c r="L130" s="271"/>
      <c r="M130" s="271"/>
    </row>
    <row r="131" spans="1:13" ht="14.5">
      <c r="A131" s="271"/>
      <c r="B131" s="271"/>
      <c r="C131" s="271"/>
      <c r="D131" s="271"/>
      <c r="E131" s="271"/>
      <c r="F131" s="271"/>
      <c r="G131" s="271"/>
      <c r="H131" s="271"/>
      <c r="I131" s="271"/>
      <c r="J131" s="271"/>
      <c r="K131" s="271"/>
      <c r="L131" s="271"/>
      <c r="M131" s="271"/>
    </row>
    <row r="132" spans="1:13" ht="14.5">
      <c r="A132" s="271"/>
      <c r="B132" s="271"/>
      <c r="C132" s="271"/>
      <c r="D132" s="271"/>
      <c r="E132" s="271"/>
      <c r="F132" s="271"/>
      <c r="G132" s="271"/>
      <c r="H132" s="271"/>
      <c r="I132" s="271"/>
      <c r="J132" s="271"/>
      <c r="K132" s="271"/>
      <c r="L132" s="271"/>
      <c r="M132" s="271"/>
    </row>
    <row r="133" spans="1:13" ht="14.5">
      <c r="A133" s="271"/>
      <c r="B133" s="271"/>
      <c r="C133" s="271"/>
      <c r="D133" s="271"/>
      <c r="E133" s="271"/>
      <c r="F133" s="271"/>
      <c r="G133" s="271"/>
      <c r="H133" s="271"/>
      <c r="I133" s="271"/>
      <c r="J133" s="271"/>
      <c r="K133" s="271"/>
      <c r="L133" s="271"/>
      <c r="M133" s="271"/>
    </row>
    <row r="134" spans="1:13" ht="14.5">
      <c r="A134" s="271"/>
      <c r="B134" s="271"/>
      <c r="C134" s="271"/>
      <c r="D134" s="271"/>
      <c r="E134" s="271"/>
      <c r="F134" s="271"/>
      <c r="G134" s="271"/>
      <c r="H134" s="271"/>
      <c r="I134" s="271"/>
      <c r="J134" s="271"/>
      <c r="K134" s="271"/>
      <c r="L134" s="271"/>
      <c r="M134" s="271"/>
    </row>
    <row r="135" spans="1:13" ht="14.5">
      <c r="A135" s="271"/>
      <c r="B135" s="271"/>
      <c r="C135" s="271"/>
      <c r="D135" s="271"/>
      <c r="E135" s="271"/>
      <c r="F135" s="271"/>
      <c r="G135" s="271"/>
      <c r="H135" s="271"/>
      <c r="I135" s="271"/>
      <c r="J135" s="271"/>
      <c r="K135" s="271"/>
      <c r="L135" s="271"/>
      <c r="M135" s="271"/>
    </row>
    <row r="136" spans="1:13" ht="14.5">
      <c r="A136" s="271"/>
      <c r="B136" s="271"/>
      <c r="C136" s="271"/>
      <c r="D136" s="271"/>
      <c r="E136" s="271"/>
      <c r="F136" s="271"/>
      <c r="G136" s="271"/>
      <c r="H136" s="271"/>
      <c r="I136" s="271"/>
      <c r="J136" s="271"/>
      <c r="K136" s="271"/>
      <c r="L136" s="271"/>
      <c r="M136" s="271"/>
    </row>
    <row r="137" spans="1:13" ht="14.5">
      <c r="A137" s="271"/>
      <c r="B137" s="271"/>
      <c r="C137" s="271"/>
      <c r="D137" s="271"/>
      <c r="E137" s="271"/>
      <c r="F137" s="271"/>
      <c r="G137" s="271"/>
      <c r="H137" s="271"/>
      <c r="I137" s="271"/>
      <c r="J137" s="271"/>
      <c r="K137" s="271"/>
      <c r="L137" s="271"/>
      <c r="M137" s="271"/>
    </row>
    <row r="138" spans="1:13" ht="14.5">
      <c r="A138" s="271"/>
      <c r="B138" s="271"/>
      <c r="C138" s="271"/>
      <c r="D138" s="271"/>
      <c r="E138" s="271"/>
      <c r="F138" s="271"/>
      <c r="G138" s="271"/>
      <c r="H138" s="271"/>
      <c r="I138" s="271"/>
      <c r="J138" s="271"/>
      <c r="K138" s="271"/>
      <c r="L138" s="271"/>
      <c r="M138" s="271"/>
    </row>
    <row r="139" spans="1:13" ht="14.5">
      <c r="A139" s="271"/>
      <c r="B139" s="271"/>
      <c r="C139" s="271"/>
      <c r="D139" s="271"/>
      <c r="E139" s="271"/>
      <c r="F139" s="271"/>
      <c r="G139" s="271"/>
      <c r="H139" s="271"/>
      <c r="I139" s="271"/>
      <c r="J139" s="271"/>
      <c r="K139" s="271"/>
      <c r="L139" s="271"/>
      <c r="M139" s="271"/>
    </row>
    <row r="140" spans="1:13" ht="14.5">
      <c r="A140" s="271"/>
      <c r="B140" s="271"/>
      <c r="C140" s="271"/>
      <c r="D140" s="271"/>
      <c r="E140" s="271"/>
      <c r="F140" s="271"/>
      <c r="G140" s="271"/>
      <c r="H140" s="271"/>
      <c r="I140" s="271"/>
      <c r="J140" s="271"/>
      <c r="K140" s="271"/>
      <c r="L140" s="271"/>
      <c r="M140" s="271"/>
    </row>
    <row r="141" spans="1:13" ht="14.5">
      <c r="A141" s="271"/>
      <c r="B141" s="271"/>
      <c r="C141" s="271"/>
      <c r="D141" s="271"/>
      <c r="E141" s="271"/>
      <c r="F141" s="271"/>
      <c r="G141" s="271"/>
      <c r="H141" s="271"/>
      <c r="I141" s="271"/>
      <c r="J141" s="271"/>
      <c r="K141" s="271"/>
      <c r="L141" s="271"/>
      <c r="M141" s="271"/>
    </row>
    <row r="142" spans="1:13" ht="14.5">
      <c r="A142" s="271"/>
      <c r="B142" s="271"/>
      <c r="C142" s="271"/>
      <c r="D142" s="271"/>
      <c r="E142" s="271"/>
      <c r="F142" s="271"/>
      <c r="G142" s="271"/>
      <c r="H142" s="271"/>
      <c r="I142" s="271"/>
      <c r="J142" s="271"/>
      <c r="K142" s="271"/>
      <c r="L142" s="271"/>
      <c r="M142" s="271"/>
    </row>
    <row r="143" spans="1:13" ht="14.5">
      <c r="A143" s="271"/>
      <c r="B143" s="271"/>
      <c r="C143" s="271"/>
      <c r="D143" s="271"/>
      <c r="E143" s="271"/>
      <c r="F143" s="271"/>
      <c r="G143" s="271"/>
      <c r="H143" s="271"/>
      <c r="I143" s="271"/>
      <c r="J143" s="271"/>
      <c r="K143" s="271"/>
      <c r="L143" s="271"/>
      <c r="M143" s="271"/>
    </row>
    <row r="144" spans="1:13" ht="14.5">
      <c r="A144" s="271"/>
      <c r="B144" s="271"/>
      <c r="C144" s="271"/>
      <c r="D144" s="271"/>
      <c r="E144" s="271"/>
      <c r="F144" s="271"/>
      <c r="G144" s="271"/>
      <c r="H144" s="271"/>
      <c r="I144" s="271"/>
      <c r="J144" s="271"/>
      <c r="K144" s="271"/>
      <c r="L144" s="271"/>
      <c r="M144" s="271"/>
    </row>
    <row r="145" spans="1:13" ht="14.5">
      <c r="A145" s="271"/>
      <c r="B145" s="271"/>
      <c r="C145" s="271"/>
      <c r="D145" s="271"/>
      <c r="E145" s="271"/>
      <c r="F145" s="271"/>
      <c r="G145" s="271"/>
      <c r="H145" s="271"/>
      <c r="I145" s="271"/>
      <c r="J145" s="271"/>
      <c r="K145" s="271"/>
      <c r="L145" s="271"/>
      <c r="M145" s="271"/>
    </row>
    <row r="146" spans="1:13" ht="14.5">
      <c r="A146" s="271"/>
      <c r="B146" s="271"/>
      <c r="C146" s="271"/>
      <c r="D146" s="271"/>
      <c r="E146" s="271"/>
      <c r="F146" s="271"/>
      <c r="G146" s="271"/>
      <c r="H146" s="271"/>
      <c r="I146" s="271"/>
      <c r="J146" s="271"/>
      <c r="K146" s="271"/>
      <c r="L146" s="271"/>
      <c r="M146" s="271"/>
    </row>
    <row r="147" spans="1:13" ht="14.5">
      <c r="A147" s="271"/>
      <c r="B147" s="271"/>
      <c r="C147" s="271"/>
      <c r="D147" s="271"/>
      <c r="E147" s="271"/>
      <c r="F147" s="271"/>
      <c r="G147" s="271"/>
      <c r="H147" s="271"/>
      <c r="I147" s="271"/>
      <c r="J147" s="271"/>
      <c r="K147" s="271"/>
      <c r="L147" s="271"/>
      <c r="M147" s="271"/>
    </row>
    <row r="148" spans="1:13" ht="14.5">
      <c r="A148" s="271"/>
      <c r="B148" s="271"/>
      <c r="C148" s="271"/>
      <c r="D148" s="271"/>
      <c r="E148" s="271"/>
      <c r="F148" s="271"/>
      <c r="G148" s="271"/>
      <c r="H148" s="271"/>
      <c r="I148" s="271"/>
      <c r="J148" s="271"/>
      <c r="K148" s="271"/>
      <c r="L148" s="271"/>
      <c r="M148" s="271"/>
    </row>
    <row r="149" spans="1:13" ht="14.5">
      <c r="A149" s="271"/>
      <c r="B149" s="271"/>
      <c r="C149" s="271"/>
      <c r="D149" s="271"/>
      <c r="E149" s="271"/>
      <c r="F149" s="271"/>
      <c r="G149" s="271"/>
      <c r="H149" s="271"/>
      <c r="I149" s="271"/>
      <c r="J149" s="271"/>
      <c r="K149" s="271"/>
      <c r="L149" s="271"/>
      <c r="M149" s="271"/>
    </row>
    <row r="150" spans="1:13" ht="14.5">
      <c r="A150" s="271"/>
      <c r="B150" s="271"/>
      <c r="C150" s="271"/>
      <c r="D150" s="271"/>
      <c r="E150" s="271"/>
      <c r="F150" s="271"/>
      <c r="G150" s="271"/>
      <c r="H150" s="271"/>
      <c r="I150" s="271"/>
      <c r="J150" s="271"/>
      <c r="K150" s="271"/>
      <c r="L150" s="271"/>
      <c r="M150" s="271"/>
    </row>
    <row r="151" spans="1:13" ht="14.5">
      <c r="A151" s="271"/>
      <c r="B151" s="271"/>
      <c r="C151" s="271"/>
      <c r="D151" s="271"/>
      <c r="E151" s="271"/>
      <c r="F151" s="271"/>
      <c r="G151" s="271"/>
      <c r="H151" s="271"/>
      <c r="I151" s="271"/>
      <c r="J151" s="271"/>
      <c r="K151" s="271"/>
      <c r="L151" s="271"/>
      <c r="M151" s="271"/>
    </row>
    <row r="152" spans="1:13" ht="14.5">
      <c r="A152" s="271"/>
      <c r="B152" s="271"/>
      <c r="C152" s="271"/>
      <c r="D152" s="271"/>
      <c r="E152" s="271"/>
      <c r="F152" s="271"/>
      <c r="G152" s="271"/>
      <c r="H152" s="271"/>
      <c r="I152" s="271"/>
      <c r="J152" s="271"/>
      <c r="K152" s="271"/>
      <c r="L152" s="271"/>
      <c r="M152" s="271"/>
    </row>
    <row r="153" spans="1:13" ht="14.5">
      <c r="A153" s="271"/>
      <c r="B153" s="271"/>
      <c r="C153" s="271"/>
      <c r="D153" s="271"/>
      <c r="E153" s="271"/>
      <c r="F153" s="271"/>
      <c r="G153" s="271"/>
      <c r="H153" s="271"/>
      <c r="I153" s="271"/>
      <c r="J153" s="271"/>
      <c r="K153" s="271"/>
      <c r="L153" s="271"/>
      <c r="M153" s="271"/>
    </row>
    <row r="154" spans="1:13" ht="14.5">
      <c r="A154" s="271"/>
      <c r="B154" s="271"/>
      <c r="C154" s="271"/>
      <c r="D154" s="271"/>
      <c r="E154" s="271"/>
      <c r="F154" s="271"/>
      <c r="G154" s="271"/>
      <c r="H154" s="271"/>
      <c r="I154" s="271"/>
      <c r="J154" s="271"/>
      <c r="K154" s="271"/>
      <c r="L154" s="271"/>
      <c r="M154" s="271"/>
    </row>
    <row r="155" spans="1:13" ht="14.5">
      <c r="A155" s="271"/>
      <c r="B155" s="271"/>
      <c r="C155" s="271"/>
      <c r="D155" s="271"/>
      <c r="E155" s="271"/>
      <c r="F155" s="271"/>
      <c r="G155" s="271"/>
      <c r="H155" s="271"/>
      <c r="I155" s="271"/>
      <c r="J155" s="271"/>
      <c r="K155" s="271"/>
      <c r="L155" s="271"/>
      <c r="M155" s="271"/>
    </row>
    <row r="156" spans="1:13" ht="14.5">
      <c r="A156" s="271"/>
      <c r="B156" s="271"/>
      <c r="C156" s="271"/>
      <c r="D156" s="271"/>
      <c r="E156" s="271"/>
      <c r="F156" s="271"/>
      <c r="G156" s="271"/>
      <c r="H156" s="271"/>
      <c r="I156" s="271"/>
      <c r="J156" s="271"/>
      <c r="K156" s="271"/>
      <c r="L156" s="271"/>
      <c r="M156" s="271"/>
    </row>
    <row r="157" spans="1:13" ht="14.5">
      <c r="A157" s="271"/>
      <c r="B157" s="271"/>
      <c r="C157" s="271"/>
      <c r="D157" s="271"/>
      <c r="E157" s="271"/>
      <c r="F157" s="271"/>
      <c r="G157" s="271"/>
      <c r="H157" s="271"/>
      <c r="I157" s="271"/>
      <c r="J157" s="271"/>
      <c r="K157" s="271"/>
      <c r="L157" s="271"/>
      <c r="M157" s="271"/>
    </row>
    <row r="158" spans="1:13" ht="14.5">
      <c r="A158" s="271"/>
      <c r="B158" s="271"/>
      <c r="C158" s="271"/>
      <c r="D158" s="271"/>
      <c r="E158" s="271"/>
      <c r="F158" s="271"/>
      <c r="G158" s="271"/>
      <c r="H158" s="271"/>
      <c r="I158" s="271"/>
      <c r="J158" s="271"/>
      <c r="K158" s="271"/>
      <c r="L158" s="271"/>
      <c r="M158" s="271"/>
    </row>
    <row r="159" spans="1:13" ht="14.5">
      <c r="A159" s="271"/>
      <c r="B159" s="271"/>
      <c r="C159" s="271"/>
      <c r="D159" s="271"/>
      <c r="E159" s="271"/>
      <c r="F159" s="271"/>
      <c r="G159" s="271"/>
      <c r="H159" s="271"/>
      <c r="I159" s="271"/>
      <c r="J159" s="271"/>
      <c r="K159" s="271"/>
      <c r="L159" s="271"/>
      <c r="M159" s="271"/>
    </row>
    <row r="160" spans="1:13" ht="14.5">
      <c r="A160" s="271"/>
      <c r="B160" s="271"/>
      <c r="C160" s="271"/>
      <c r="D160" s="271"/>
      <c r="E160" s="271"/>
      <c r="F160" s="271"/>
      <c r="G160" s="271"/>
      <c r="H160" s="271"/>
      <c r="I160" s="271"/>
      <c r="J160" s="271"/>
      <c r="K160" s="271"/>
      <c r="L160" s="271"/>
      <c r="M160" s="271"/>
    </row>
    <row r="161" spans="1:13" ht="14.5">
      <c r="A161" s="271"/>
      <c r="B161" s="271"/>
      <c r="C161" s="271"/>
      <c r="D161" s="271"/>
      <c r="E161" s="271"/>
      <c r="F161" s="271"/>
      <c r="G161" s="271"/>
      <c r="H161" s="271"/>
      <c r="I161" s="271"/>
      <c r="J161" s="271"/>
      <c r="K161" s="271"/>
      <c r="L161" s="271"/>
      <c r="M161" s="271"/>
    </row>
  </sheetData>
  <customSheetViews>
    <customSheetView guid="{0995CD4B-3C75-457A-AB77-49903FF8A611}">
      <selection sqref="A1:B1"/>
      <pageMargins left="0.7" right="0.7" top="0.78740157499999996" bottom="0.78740157499999996" header="0.3" footer="0.3"/>
      <pageSetup paperSize="9" orientation="portrait" r:id="rId1"/>
    </customSheetView>
  </customSheetViews>
  <mergeCells count="22">
    <mergeCell ref="A109:B109"/>
    <mergeCell ref="A81:B81"/>
    <mergeCell ref="A54:B54"/>
    <mergeCell ref="A84:B84"/>
    <mergeCell ref="A87:A88"/>
    <mergeCell ref="A86:B86"/>
    <mergeCell ref="A80:B80"/>
    <mergeCell ref="A108:B108"/>
    <mergeCell ref="A29:B29"/>
    <mergeCell ref="A32:A33"/>
    <mergeCell ref="A55:B55"/>
    <mergeCell ref="A56:B56"/>
    <mergeCell ref="A59:A60"/>
    <mergeCell ref="A31:B31"/>
    <mergeCell ref="A58:B58"/>
    <mergeCell ref="A53:B53"/>
    <mergeCell ref="A1:B1"/>
    <mergeCell ref="A5:A6"/>
    <mergeCell ref="A28:B28"/>
    <mergeCell ref="A27:B27"/>
    <mergeCell ref="A4:B4"/>
    <mergeCell ref="A26:B26"/>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80" zoomScaleNormal="80" workbookViewId="0">
      <selection activeCell="A2" sqref="A2"/>
    </sheetView>
  </sheetViews>
  <sheetFormatPr baseColWidth="10" defaultColWidth="11" defaultRowHeight="14"/>
  <cols>
    <col min="1" max="1" width="23.5" style="3" customWidth="1"/>
    <col min="2" max="4" width="11.08203125" style="3" customWidth="1"/>
    <col min="5" max="5" width="11.08203125" style="8" customWidth="1"/>
    <col min="6" max="6" width="11.08203125" style="3" customWidth="1"/>
    <col min="7" max="16384" width="11" style="3"/>
  </cols>
  <sheetData>
    <row r="1" spans="1:13" ht="23.5">
      <c r="A1" s="795">
        <v>2021</v>
      </c>
      <c r="B1" s="795"/>
      <c r="C1" s="795"/>
      <c r="D1" s="795"/>
      <c r="E1" s="795"/>
      <c r="F1" s="795"/>
      <c r="G1" s="271"/>
      <c r="H1" s="271"/>
      <c r="I1" s="271"/>
      <c r="J1" s="271"/>
      <c r="K1" s="271"/>
      <c r="L1" s="271"/>
      <c r="M1" s="271"/>
    </row>
    <row r="2" spans="1:13" s="712" customFormat="1" ht="14.5" customHeight="1">
      <c r="A2" s="779" t="s">
        <v>109</v>
      </c>
      <c r="E2" s="719"/>
    </row>
    <row r="3" spans="1:13" s="712" customFormat="1" ht="14.5" customHeight="1">
      <c r="A3" s="165"/>
      <c r="E3" s="719"/>
    </row>
    <row r="4" spans="1:13" ht="18.75" customHeight="1">
      <c r="A4" s="814" t="s">
        <v>318</v>
      </c>
      <c r="B4" s="814"/>
      <c r="C4" s="814"/>
      <c r="D4" s="814"/>
      <c r="E4" s="814"/>
      <c r="F4" s="814"/>
      <c r="G4" s="271"/>
      <c r="H4" s="271"/>
      <c r="I4" s="271"/>
      <c r="J4" s="271"/>
      <c r="K4" s="271"/>
      <c r="L4" s="271"/>
      <c r="M4" s="271"/>
    </row>
    <row r="5" spans="1:13" ht="14.25" customHeight="1">
      <c r="A5" s="805" t="s">
        <v>21</v>
      </c>
      <c r="B5" s="807" t="s">
        <v>22</v>
      </c>
      <c r="C5" s="808" t="s">
        <v>23</v>
      </c>
      <c r="D5" s="809"/>
      <c r="E5" s="809"/>
      <c r="F5" s="809"/>
      <c r="G5" s="271"/>
      <c r="H5" s="271"/>
      <c r="I5" s="271"/>
      <c r="J5" s="271"/>
      <c r="K5" s="271"/>
      <c r="L5" s="271"/>
      <c r="M5" s="271"/>
    </row>
    <row r="6" spans="1:13" ht="14.25" customHeight="1">
      <c r="A6" s="805"/>
      <c r="B6" s="807"/>
      <c r="C6" s="808" t="s">
        <v>46</v>
      </c>
      <c r="D6" s="810"/>
      <c r="E6" s="811" t="s">
        <v>47</v>
      </c>
      <c r="F6" s="809"/>
      <c r="G6" s="271"/>
      <c r="H6" s="271"/>
      <c r="I6" s="271"/>
      <c r="J6" s="271"/>
      <c r="K6" s="271"/>
      <c r="L6" s="271"/>
      <c r="M6" s="271"/>
    </row>
    <row r="7" spans="1:13" ht="15" thickBot="1">
      <c r="A7" s="806"/>
      <c r="B7" s="812" t="s">
        <v>0</v>
      </c>
      <c r="C7" s="813"/>
      <c r="D7" s="427" t="s">
        <v>1</v>
      </c>
      <c r="E7" s="428" t="s">
        <v>0</v>
      </c>
      <c r="F7" s="424" t="s">
        <v>1</v>
      </c>
      <c r="G7" s="271"/>
      <c r="H7" s="271"/>
      <c r="I7" s="271"/>
      <c r="J7" s="271"/>
      <c r="K7" s="271"/>
      <c r="L7" s="271"/>
      <c r="M7" s="271"/>
    </row>
    <row r="8" spans="1:13" ht="14.5">
      <c r="A8" s="375" t="s">
        <v>16</v>
      </c>
      <c r="B8" s="391">
        <v>99803</v>
      </c>
      <c r="C8" s="425">
        <v>5984</v>
      </c>
      <c r="D8" s="385">
        <v>5.9958117491458198</v>
      </c>
      <c r="E8" s="384">
        <v>93819</v>
      </c>
      <c r="F8" s="383">
        <f>E8/B8*100</f>
        <v>94.004188250854185</v>
      </c>
      <c r="G8" s="271"/>
      <c r="H8" s="271"/>
      <c r="I8" s="271"/>
      <c r="J8" s="271"/>
      <c r="K8" s="271"/>
      <c r="L8" s="271"/>
      <c r="M8" s="271"/>
    </row>
    <row r="9" spans="1:13" ht="14.5">
      <c r="A9" s="169" t="s">
        <v>15</v>
      </c>
      <c r="B9" s="392">
        <v>100886</v>
      </c>
      <c r="C9" s="188">
        <v>4312</v>
      </c>
      <c r="D9" s="202">
        <f>C9/B9*100</f>
        <v>4.2741311975893588</v>
      </c>
      <c r="E9" s="191">
        <v>96574</v>
      </c>
      <c r="F9" s="201">
        <f>E9/B9*100</f>
        <v>95.725868802410645</v>
      </c>
      <c r="G9" s="271"/>
      <c r="H9" s="271"/>
      <c r="I9" s="271"/>
      <c r="J9" s="271"/>
      <c r="K9" s="271"/>
      <c r="L9" s="271"/>
      <c r="M9" s="271"/>
    </row>
    <row r="10" spans="1:13" ht="14.5">
      <c r="A10" s="375" t="s">
        <v>18</v>
      </c>
      <c r="B10" s="393">
        <v>35076</v>
      </c>
      <c r="C10" s="425">
        <v>4411</v>
      </c>
      <c r="D10" s="385">
        <f>C10/B10*100</f>
        <v>12.575550233778083</v>
      </c>
      <c r="E10" s="384">
        <v>30665</v>
      </c>
      <c r="F10" s="383">
        <f>E10/B10*100</f>
        <v>87.424449766221926</v>
      </c>
      <c r="G10" s="271"/>
      <c r="H10" s="271"/>
      <c r="I10" s="271"/>
      <c r="J10" s="271"/>
      <c r="K10" s="271"/>
      <c r="L10" s="271"/>
      <c r="M10" s="271"/>
    </row>
    <row r="11" spans="1:13" ht="14.5">
      <c r="A11" s="169" t="s">
        <v>14</v>
      </c>
      <c r="B11" s="392">
        <v>19178</v>
      </c>
      <c r="C11" s="188">
        <v>1456</v>
      </c>
      <c r="D11" s="202">
        <f>C11/B11*100</f>
        <v>7.5920325372823037</v>
      </c>
      <c r="E11" s="191">
        <v>17722</v>
      </c>
      <c r="F11" s="201">
        <f>E11/B11*100</f>
        <v>92.407967462717693</v>
      </c>
      <c r="G11" s="271"/>
      <c r="H11" s="271"/>
      <c r="I11" s="271"/>
      <c r="J11" s="271"/>
      <c r="K11" s="271"/>
      <c r="L11" s="271"/>
      <c r="M11" s="271"/>
    </row>
    <row r="12" spans="1:13" ht="14.5">
      <c r="A12" s="375" t="s">
        <v>13</v>
      </c>
      <c r="B12" s="393">
        <v>5843</v>
      </c>
      <c r="C12" s="425" t="s">
        <v>39</v>
      </c>
      <c r="D12" s="385" t="s">
        <v>39</v>
      </c>
      <c r="E12" s="384" t="s">
        <v>39</v>
      </c>
      <c r="F12" s="383" t="s">
        <v>39</v>
      </c>
      <c r="G12" s="271"/>
      <c r="H12" s="271"/>
      <c r="I12" s="271"/>
      <c r="J12" s="271"/>
      <c r="K12" s="271"/>
      <c r="L12" s="271"/>
      <c r="M12" s="271"/>
    </row>
    <row r="13" spans="1:13" ht="14.5">
      <c r="A13" s="169" t="s">
        <v>12</v>
      </c>
      <c r="B13" s="392">
        <v>17982</v>
      </c>
      <c r="C13" s="188" t="s">
        <v>39</v>
      </c>
      <c r="D13" s="202" t="s">
        <v>39</v>
      </c>
      <c r="E13" s="191" t="s">
        <v>39</v>
      </c>
      <c r="F13" s="201" t="s">
        <v>39</v>
      </c>
      <c r="G13" s="271"/>
      <c r="H13" s="271"/>
      <c r="I13" s="271"/>
      <c r="J13" s="271"/>
      <c r="K13" s="271"/>
      <c r="L13" s="271"/>
      <c r="M13" s="271"/>
    </row>
    <row r="14" spans="1:13" ht="14.5">
      <c r="A14" s="375" t="s">
        <v>11</v>
      </c>
      <c r="B14" s="393">
        <v>53738</v>
      </c>
      <c r="C14" s="425">
        <v>4512</v>
      </c>
      <c r="D14" s="385">
        <f>C14/B14*100</f>
        <v>8.3962931259071798</v>
      </c>
      <c r="E14" s="384">
        <v>49226</v>
      </c>
      <c r="F14" s="383">
        <f>E14/B14*100</f>
        <v>91.603706874092822</v>
      </c>
      <c r="G14" s="271"/>
      <c r="H14" s="271"/>
      <c r="I14" s="271"/>
      <c r="J14" s="271"/>
      <c r="K14" s="271"/>
      <c r="L14" s="271"/>
      <c r="M14" s="271"/>
    </row>
    <row r="15" spans="1:13" ht="14.5">
      <c r="A15" s="169" t="s">
        <v>10</v>
      </c>
      <c r="B15" s="392">
        <v>11288</v>
      </c>
      <c r="C15" s="188" t="s">
        <v>39</v>
      </c>
      <c r="D15" s="202" t="s">
        <v>39</v>
      </c>
      <c r="E15" s="191" t="s">
        <v>39</v>
      </c>
      <c r="F15" s="201" t="s">
        <v>39</v>
      </c>
      <c r="G15" s="271"/>
      <c r="H15" s="271"/>
      <c r="I15" s="271"/>
      <c r="J15" s="271"/>
      <c r="K15" s="271"/>
      <c r="L15" s="271"/>
      <c r="M15" s="271"/>
    </row>
    <row r="16" spans="1:13" ht="14.5">
      <c r="A16" s="375" t="s">
        <v>9</v>
      </c>
      <c r="B16" s="393">
        <v>61661</v>
      </c>
      <c r="C16" s="425">
        <v>4028</v>
      </c>
      <c r="D16" s="385">
        <f t="shared" ref="D16:D22" si="0">C16/B16*100</f>
        <v>6.5324921749566185</v>
      </c>
      <c r="E16" s="384">
        <v>57633</v>
      </c>
      <c r="F16" s="383">
        <f t="shared" ref="F16:F22" si="1">E16/B16*100</f>
        <v>93.467507825043384</v>
      </c>
      <c r="G16" s="271"/>
      <c r="H16" s="271"/>
      <c r="I16" s="271"/>
      <c r="J16" s="271"/>
      <c r="K16" s="271"/>
      <c r="L16" s="271"/>
      <c r="M16" s="271"/>
    </row>
    <row r="17" spans="1:13" ht="14.5">
      <c r="A17" s="169" t="s">
        <v>8</v>
      </c>
      <c r="B17" s="392">
        <v>130477</v>
      </c>
      <c r="C17" s="188">
        <v>8413</v>
      </c>
      <c r="D17" s="202">
        <f t="shared" si="0"/>
        <v>6.4478797029361488</v>
      </c>
      <c r="E17" s="191">
        <v>122064</v>
      </c>
      <c r="F17" s="201">
        <f t="shared" si="1"/>
        <v>93.552120297063851</v>
      </c>
      <c r="G17" s="271"/>
      <c r="H17" s="271"/>
      <c r="I17" s="271"/>
      <c r="J17" s="271"/>
      <c r="K17" s="271"/>
      <c r="L17" s="271"/>
      <c r="M17" s="271"/>
    </row>
    <row r="18" spans="1:13" ht="14.5">
      <c r="A18" s="375" t="s">
        <v>7</v>
      </c>
      <c r="B18" s="393">
        <v>33813</v>
      </c>
      <c r="C18" s="425">
        <v>1938</v>
      </c>
      <c r="D18" s="385">
        <f t="shared" si="0"/>
        <v>5.7315233785822022</v>
      </c>
      <c r="E18" s="384">
        <v>31875</v>
      </c>
      <c r="F18" s="383">
        <f t="shared" si="1"/>
        <v>94.26847662141779</v>
      </c>
      <c r="G18" s="271"/>
      <c r="H18" s="271"/>
      <c r="I18" s="332"/>
      <c r="J18" s="271"/>
      <c r="K18" s="271"/>
      <c r="L18" s="271"/>
      <c r="M18" s="271"/>
    </row>
    <row r="19" spans="1:13" ht="14.5">
      <c r="A19" s="169" t="s">
        <v>6</v>
      </c>
      <c r="B19" s="392">
        <v>6927</v>
      </c>
      <c r="C19" s="188">
        <v>387</v>
      </c>
      <c r="D19" s="202">
        <f t="shared" si="0"/>
        <v>5.5868341273278475</v>
      </c>
      <c r="E19" s="191">
        <v>6540</v>
      </c>
      <c r="F19" s="201">
        <f t="shared" si="1"/>
        <v>94.413165872672153</v>
      </c>
      <c r="G19" s="271"/>
      <c r="H19" s="271"/>
      <c r="I19" s="271"/>
      <c r="J19" s="271"/>
      <c r="K19" s="271"/>
      <c r="L19" s="271"/>
      <c r="M19" s="271"/>
    </row>
    <row r="20" spans="1:13" ht="14.5">
      <c r="A20" s="375" t="s">
        <v>5</v>
      </c>
      <c r="B20" s="393">
        <v>30774</v>
      </c>
      <c r="C20" s="425">
        <v>2396</v>
      </c>
      <c r="D20" s="385">
        <f t="shared" si="0"/>
        <v>7.7857932020536813</v>
      </c>
      <c r="E20" s="384">
        <v>28378</v>
      </c>
      <c r="F20" s="383">
        <f t="shared" si="1"/>
        <v>92.214206797946318</v>
      </c>
      <c r="G20" s="271"/>
      <c r="H20" s="271"/>
      <c r="I20" s="271"/>
      <c r="J20" s="271"/>
      <c r="K20" s="271"/>
      <c r="L20" s="271"/>
      <c r="M20" s="271"/>
    </row>
    <row r="21" spans="1:13" ht="14.5">
      <c r="A21" s="169" t="s">
        <v>4</v>
      </c>
      <c r="B21" s="392">
        <v>16136</v>
      </c>
      <c r="C21" s="188">
        <v>850</v>
      </c>
      <c r="D21" s="202">
        <f t="shared" si="0"/>
        <v>5.2677243430837875</v>
      </c>
      <c r="E21" s="191">
        <v>15286</v>
      </c>
      <c r="F21" s="201">
        <f t="shared" si="1"/>
        <v>94.732275656916215</v>
      </c>
      <c r="G21" s="271"/>
      <c r="H21" s="271"/>
      <c r="I21" s="271"/>
      <c r="J21" s="271"/>
      <c r="K21" s="271"/>
      <c r="L21" s="271"/>
      <c r="M21" s="271"/>
    </row>
    <row r="22" spans="1:13" ht="14.5">
      <c r="A22" s="375" t="s">
        <v>3</v>
      </c>
      <c r="B22" s="393">
        <v>22071</v>
      </c>
      <c r="C22" s="425">
        <v>2035</v>
      </c>
      <c r="D22" s="385">
        <f t="shared" si="0"/>
        <v>9.2202437587784871</v>
      </c>
      <c r="E22" s="384">
        <v>20036</v>
      </c>
      <c r="F22" s="383">
        <f t="shared" si="1"/>
        <v>90.779756241221506</v>
      </c>
      <c r="G22" s="271"/>
      <c r="H22" s="271"/>
      <c r="I22" s="271"/>
      <c r="J22" s="271"/>
      <c r="K22" s="271"/>
      <c r="L22" s="271"/>
      <c r="M22" s="271"/>
    </row>
    <row r="23" spans="1:13" ht="15" thickBot="1">
      <c r="A23" s="175" t="s">
        <v>2</v>
      </c>
      <c r="B23" s="392">
        <v>15895</v>
      </c>
      <c r="C23" s="188" t="s">
        <v>39</v>
      </c>
      <c r="D23" s="202" t="s">
        <v>39</v>
      </c>
      <c r="E23" s="191" t="s">
        <v>39</v>
      </c>
      <c r="F23" s="201" t="s">
        <v>39</v>
      </c>
      <c r="G23" s="271"/>
      <c r="H23" s="271"/>
      <c r="I23" s="271"/>
      <c r="J23" s="271"/>
      <c r="K23" s="271"/>
      <c r="L23" s="271"/>
      <c r="M23" s="271"/>
    </row>
    <row r="24" spans="1:13" ht="14.5">
      <c r="A24" s="339" t="s">
        <v>17</v>
      </c>
      <c r="B24" s="395">
        <v>533201</v>
      </c>
      <c r="C24" s="204">
        <v>34519</v>
      </c>
      <c r="D24" s="207">
        <f>C24/B24*100</f>
        <v>6.4739188411124511</v>
      </c>
      <c r="E24" s="206">
        <v>498682</v>
      </c>
      <c r="F24" s="205">
        <f>E24/B24*100</f>
        <v>93.52608115888755</v>
      </c>
      <c r="G24" s="271"/>
      <c r="H24" s="271"/>
      <c r="I24" s="271"/>
      <c r="J24" s="271"/>
      <c r="K24" s="271"/>
      <c r="L24" s="271"/>
      <c r="M24" s="271"/>
    </row>
    <row r="25" spans="1:13" ht="14.5">
      <c r="A25" s="340" t="s">
        <v>19</v>
      </c>
      <c r="B25" s="396">
        <v>128347</v>
      </c>
      <c r="C25" s="209">
        <v>10803</v>
      </c>
      <c r="D25" s="306">
        <f>C25/B25*100</f>
        <v>8.4170257193389784</v>
      </c>
      <c r="E25" s="211">
        <v>117544</v>
      </c>
      <c r="F25" s="305">
        <f>E25/B25*100</f>
        <v>91.58297428066102</v>
      </c>
      <c r="G25" s="271"/>
      <c r="H25" s="271"/>
      <c r="I25" s="271"/>
      <c r="J25" s="271"/>
      <c r="K25" s="271"/>
      <c r="L25" s="271"/>
      <c r="M25" s="271"/>
    </row>
    <row r="26" spans="1:13" ht="15" thickBot="1">
      <c r="A26" s="341" t="s">
        <v>20</v>
      </c>
      <c r="B26" s="398">
        <v>661548</v>
      </c>
      <c r="C26" s="214">
        <v>45322</v>
      </c>
      <c r="D26" s="308">
        <f>C26/B26*100</f>
        <v>6.850901219563811</v>
      </c>
      <c r="E26" s="429">
        <v>616226</v>
      </c>
      <c r="F26" s="307">
        <f>E26/B26*100</f>
        <v>93.149098780436191</v>
      </c>
      <c r="G26" s="271"/>
      <c r="H26" s="271"/>
      <c r="I26" s="271"/>
      <c r="J26" s="271"/>
      <c r="K26" s="271"/>
      <c r="L26" s="271"/>
      <c r="M26" s="271"/>
    </row>
    <row r="27" spans="1:13" ht="16.5" customHeight="1">
      <c r="A27" s="815" t="s">
        <v>244</v>
      </c>
      <c r="B27" s="815"/>
      <c r="C27" s="815"/>
      <c r="D27" s="815"/>
      <c r="E27" s="815"/>
      <c r="F27" s="815"/>
      <c r="G27" s="271"/>
      <c r="H27" s="271"/>
      <c r="I27" s="271"/>
      <c r="J27" s="271"/>
      <c r="K27" s="271"/>
      <c r="L27" s="271"/>
      <c r="M27" s="271"/>
    </row>
    <row r="28" spans="1:13" ht="74.25" customHeight="1">
      <c r="A28" s="815" t="s">
        <v>245</v>
      </c>
      <c r="B28" s="815"/>
      <c r="C28" s="815"/>
      <c r="D28" s="815"/>
      <c r="E28" s="815"/>
      <c r="F28" s="815"/>
      <c r="G28" s="271"/>
      <c r="H28" s="271"/>
      <c r="I28" s="271"/>
      <c r="J28" s="271"/>
      <c r="K28" s="271"/>
      <c r="L28" s="271"/>
      <c r="M28" s="271"/>
    </row>
    <row r="29" spans="1:13" ht="27" customHeight="1">
      <c r="A29" s="818" t="s">
        <v>317</v>
      </c>
      <c r="B29" s="818"/>
      <c r="C29" s="818"/>
      <c r="D29" s="818"/>
      <c r="E29" s="818"/>
      <c r="F29" s="818"/>
      <c r="G29" s="271"/>
      <c r="H29" s="271"/>
      <c r="I29" s="271"/>
      <c r="J29" s="271"/>
      <c r="K29" s="271"/>
      <c r="L29" s="271"/>
      <c r="M29" s="271"/>
    </row>
    <row r="30" spans="1:13" s="6" customFormat="1" ht="14.5">
      <c r="A30" s="816" t="s">
        <v>303</v>
      </c>
      <c r="B30" s="817"/>
      <c r="C30" s="817"/>
      <c r="D30" s="817"/>
      <c r="E30" s="817"/>
      <c r="F30" s="817"/>
      <c r="G30" s="386"/>
      <c r="H30" s="386"/>
      <c r="I30" s="386"/>
      <c r="J30" s="386"/>
      <c r="K30" s="386"/>
      <c r="L30" s="386"/>
      <c r="M30" s="386"/>
    </row>
    <row r="31" spans="1:13" s="6" customFormat="1" ht="14.25" customHeight="1">
      <c r="A31" s="817"/>
      <c r="B31" s="817"/>
      <c r="C31" s="817"/>
      <c r="D31" s="817"/>
      <c r="E31" s="817"/>
      <c r="F31" s="817"/>
      <c r="G31" s="386"/>
      <c r="H31" s="386"/>
      <c r="I31" s="386"/>
      <c r="J31" s="386"/>
      <c r="K31" s="386"/>
      <c r="L31" s="386"/>
      <c r="M31" s="386"/>
    </row>
    <row r="32" spans="1:13" ht="14.5">
      <c r="A32" s="817"/>
      <c r="B32" s="817"/>
      <c r="C32" s="817"/>
      <c r="D32" s="817"/>
      <c r="E32" s="817"/>
      <c r="F32" s="817"/>
      <c r="G32" s="271"/>
      <c r="H32" s="271"/>
      <c r="I32" s="271"/>
      <c r="J32" s="271"/>
      <c r="K32" s="271"/>
      <c r="L32" s="271"/>
      <c r="M32" s="271"/>
    </row>
    <row r="33" spans="1:13" ht="14.5">
      <c r="A33" s="387"/>
      <c r="B33" s="387"/>
      <c r="C33" s="387"/>
      <c r="D33" s="387"/>
      <c r="E33" s="387"/>
      <c r="F33" s="387"/>
      <c r="G33" s="271"/>
      <c r="H33" s="271"/>
      <c r="I33" s="271"/>
      <c r="J33" s="271"/>
      <c r="K33" s="271"/>
      <c r="L33" s="271"/>
      <c r="M33" s="271"/>
    </row>
    <row r="34" spans="1:13" ht="23.5">
      <c r="A34" s="795">
        <v>2020</v>
      </c>
      <c r="B34" s="795"/>
      <c r="C34" s="795"/>
      <c r="D34" s="795"/>
      <c r="E34" s="795"/>
      <c r="F34" s="795"/>
      <c r="G34" s="271"/>
      <c r="H34" s="271"/>
      <c r="I34" s="271"/>
      <c r="J34" s="271"/>
      <c r="K34" s="271"/>
      <c r="L34" s="271"/>
      <c r="M34" s="271"/>
    </row>
    <row r="35" spans="1:13" ht="14.5">
      <c r="A35" s="165"/>
      <c r="B35" s="271"/>
      <c r="C35" s="271"/>
      <c r="D35" s="271"/>
      <c r="E35" s="279"/>
      <c r="F35" s="271"/>
      <c r="G35" s="271"/>
      <c r="H35" s="271"/>
      <c r="I35" s="271"/>
      <c r="J35" s="271"/>
      <c r="K35" s="271"/>
      <c r="L35" s="271"/>
      <c r="M35" s="271"/>
    </row>
    <row r="36" spans="1:13" ht="16.5">
      <c r="A36" s="814" t="s">
        <v>261</v>
      </c>
      <c r="B36" s="814"/>
      <c r="C36" s="814"/>
      <c r="D36" s="814"/>
      <c r="E36" s="814"/>
      <c r="F36" s="814"/>
      <c r="G36" s="271"/>
      <c r="H36" s="271"/>
      <c r="I36" s="271"/>
      <c r="J36" s="271"/>
      <c r="K36" s="271"/>
      <c r="L36" s="271"/>
      <c r="M36" s="271"/>
    </row>
    <row r="37" spans="1:13" ht="14.5">
      <c r="A37" s="805" t="s">
        <v>21</v>
      </c>
      <c r="B37" s="807" t="s">
        <v>22</v>
      </c>
      <c r="C37" s="808" t="s">
        <v>23</v>
      </c>
      <c r="D37" s="809"/>
      <c r="E37" s="809"/>
      <c r="F37" s="809"/>
      <c r="G37" s="271"/>
      <c r="H37" s="271"/>
      <c r="I37" s="271"/>
      <c r="J37" s="271"/>
      <c r="K37" s="271"/>
      <c r="L37" s="271"/>
      <c r="M37" s="271"/>
    </row>
    <row r="38" spans="1:13" ht="14.25" customHeight="1">
      <c r="A38" s="805"/>
      <c r="B38" s="807"/>
      <c r="C38" s="808" t="s">
        <v>46</v>
      </c>
      <c r="D38" s="810"/>
      <c r="E38" s="811" t="s">
        <v>47</v>
      </c>
      <c r="F38" s="809"/>
      <c r="G38" s="271"/>
      <c r="H38" s="271"/>
      <c r="I38" s="271"/>
      <c r="J38" s="271"/>
      <c r="K38" s="271"/>
      <c r="L38" s="271"/>
      <c r="M38" s="271"/>
    </row>
    <row r="39" spans="1:13" ht="14.25" customHeight="1" thickBot="1">
      <c r="A39" s="806"/>
      <c r="B39" s="812" t="s">
        <v>0</v>
      </c>
      <c r="C39" s="813"/>
      <c r="D39" s="427" t="s">
        <v>1</v>
      </c>
      <c r="E39" s="428" t="s">
        <v>0</v>
      </c>
      <c r="F39" s="427" t="s">
        <v>1</v>
      </c>
      <c r="G39" s="271"/>
      <c r="H39" s="271"/>
      <c r="I39" s="271"/>
      <c r="J39" s="271"/>
      <c r="K39" s="271"/>
      <c r="L39" s="271"/>
      <c r="M39" s="271"/>
    </row>
    <row r="40" spans="1:13" ht="14.5">
      <c r="A40" s="375" t="s">
        <v>16</v>
      </c>
      <c r="B40" s="391">
        <v>96434</v>
      </c>
      <c r="C40" s="425">
        <v>5292</v>
      </c>
      <c r="D40" s="385">
        <v>5.487691063317917</v>
      </c>
      <c r="E40" s="384">
        <v>91142</v>
      </c>
      <c r="F40" s="383">
        <v>94.512308936682089</v>
      </c>
      <c r="G40" s="271"/>
      <c r="H40" s="271"/>
      <c r="I40" s="271"/>
      <c r="J40" s="271"/>
      <c r="K40" s="271"/>
      <c r="L40" s="271"/>
      <c r="M40" s="271"/>
    </row>
    <row r="41" spans="1:13" ht="14.5">
      <c r="A41" s="169" t="s">
        <v>15</v>
      </c>
      <c r="B41" s="392">
        <v>97317</v>
      </c>
      <c r="C41" s="188">
        <v>3908</v>
      </c>
      <c r="D41" s="202">
        <v>4.0157423677260908</v>
      </c>
      <c r="E41" s="191">
        <v>93409</v>
      </c>
      <c r="F41" s="201">
        <v>95.984257632273909</v>
      </c>
      <c r="G41" s="271"/>
      <c r="H41" s="271"/>
      <c r="I41" s="271"/>
      <c r="J41" s="271"/>
      <c r="K41" s="271"/>
      <c r="L41" s="271"/>
      <c r="M41" s="271"/>
    </row>
    <row r="42" spans="1:13" ht="14.5">
      <c r="A42" s="375" t="s">
        <v>18</v>
      </c>
      <c r="B42" s="393">
        <v>34098</v>
      </c>
      <c r="C42" s="425">
        <v>4044</v>
      </c>
      <c r="D42" s="385">
        <v>11.859933133908147</v>
      </c>
      <c r="E42" s="384">
        <v>30054</v>
      </c>
      <c r="F42" s="383">
        <v>88.140066866091843</v>
      </c>
      <c r="G42" s="271"/>
      <c r="H42" s="271"/>
      <c r="I42" s="271"/>
      <c r="J42" s="271"/>
      <c r="K42" s="271"/>
      <c r="L42" s="271"/>
      <c r="M42" s="271"/>
    </row>
    <row r="43" spans="1:13" ht="14.5">
      <c r="A43" s="169" t="s">
        <v>14</v>
      </c>
      <c r="B43" s="392">
        <v>18500</v>
      </c>
      <c r="C43" s="188">
        <v>1312</v>
      </c>
      <c r="D43" s="202">
        <v>7.0918918918918923</v>
      </c>
      <c r="E43" s="191">
        <v>17188</v>
      </c>
      <c r="F43" s="201">
        <v>92.908108108108109</v>
      </c>
      <c r="G43" s="271"/>
      <c r="H43" s="271"/>
      <c r="I43" s="271"/>
      <c r="J43" s="271"/>
      <c r="K43" s="271"/>
      <c r="L43" s="271"/>
      <c r="M43" s="271"/>
    </row>
    <row r="44" spans="1:13" ht="14.5">
      <c r="A44" s="375" t="s">
        <v>13</v>
      </c>
      <c r="B44" s="393">
        <v>5714</v>
      </c>
      <c r="C44" s="425">
        <v>565</v>
      </c>
      <c r="D44" s="385">
        <v>9.8879943997199859</v>
      </c>
      <c r="E44" s="384">
        <v>5149</v>
      </c>
      <c r="F44" s="383">
        <v>90.112005600280014</v>
      </c>
      <c r="G44" s="271"/>
      <c r="H44" s="271"/>
      <c r="I44" s="271"/>
      <c r="J44" s="271"/>
      <c r="K44" s="271"/>
      <c r="L44" s="271"/>
      <c r="M44" s="271"/>
    </row>
    <row r="45" spans="1:13" ht="14.5">
      <c r="A45" s="169" t="s">
        <v>12</v>
      </c>
      <c r="B45" s="392">
        <v>17629</v>
      </c>
      <c r="C45" s="188">
        <v>2238</v>
      </c>
      <c r="D45" s="202">
        <v>12.694991207669181</v>
      </c>
      <c r="E45" s="191">
        <v>15391</v>
      </c>
      <c r="F45" s="201">
        <v>87.305008792330824</v>
      </c>
      <c r="G45" s="271"/>
      <c r="H45" s="271"/>
      <c r="I45" s="271"/>
      <c r="J45" s="271"/>
      <c r="K45" s="271"/>
      <c r="L45" s="271"/>
      <c r="M45" s="271"/>
    </row>
    <row r="46" spans="1:13" ht="14.5">
      <c r="A46" s="375" t="s">
        <v>11</v>
      </c>
      <c r="B46" s="393">
        <v>51302</v>
      </c>
      <c r="C46" s="425">
        <v>4015</v>
      </c>
      <c r="D46" s="385">
        <v>7.8262056060192586</v>
      </c>
      <c r="E46" s="384">
        <v>47287</v>
      </c>
      <c r="F46" s="383">
        <v>92.173794393980742</v>
      </c>
      <c r="G46" s="271"/>
      <c r="H46" s="271"/>
      <c r="I46" s="271"/>
      <c r="J46" s="271"/>
      <c r="K46" s="271"/>
      <c r="L46" s="271"/>
      <c r="M46" s="271"/>
    </row>
    <row r="47" spans="1:13" ht="14.5">
      <c r="A47" s="169" t="s">
        <v>10</v>
      </c>
      <c r="B47" s="392">
        <v>11206</v>
      </c>
      <c r="C47" s="188">
        <v>664</v>
      </c>
      <c r="D47" s="202">
        <v>5.9253971086917723</v>
      </c>
      <c r="E47" s="191">
        <v>10542</v>
      </c>
      <c r="F47" s="201">
        <v>94.074602891308217</v>
      </c>
      <c r="G47" s="271"/>
      <c r="H47" s="271"/>
      <c r="I47" s="271"/>
      <c r="J47" s="271"/>
      <c r="K47" s="271"/>
      <c r="L47" s="271"/>
      <c r="M47" s="271"/>
    </row>
    <row r="48" spans="1:13" ht="14.5">
      <c r="A48" s="375" t="s">
        <v>9</v>
      </c>
      <c r="B48" s="393">
        <v>58547</v>
      </c>
      <c r="C48" s="425">
        <v>3629</v>
      </c>
      <c r="D48" s="385">
        <v>6.1984388610859646</v>
      </c>
      <c r="E48" s="384">
        <v>54918</v>
      </c>
      <c r="F48" s="383">
        <v>93.801561138914039</v>
      </c>
      <c r="G48" s="271"/>
      <c r="H48" s="271"/>
      <c r="I48" s="271"/>
      <c r="J48" s="271"/>
      <c r="K48" s="271"/>
      <c r="L48" s="271"/>
      <c r="M48" s="271"/>
    </row>
    <row r="49" spans="1:13" ht="14.5">
      <c r="A49" s="169" t="s">
        <v>8</v>
      </c>
      <c r="B49" s="392">
        <v>124265</v>
      </c>
      <c r="C49" s="188">
        <v>7147</v>
      </c>
      <c r="D49" s="202">
        <v>5.7514183398382492</v>
      </c>
      <c r="E49" s="191">
        <v>117118</v>
      </c>
      <c r="F49" s="201">
        <v>94.248581660161761</v>
      </c>
      <c r="G49" s="271"/>
      <c r="H49" s="271"/>
      <c r="I49" s="271"/>
      <c r="J49" s="271"/>
      <c r="K49" s="271"/>
      <c r="L49" s="271"/>
      <c r="M49" s="271"/>
    </row>
    <row r="50" spans="1:13" ht="14.5">
      <c r="A50" s="375" t="s">
        <v>7</v>
      </c>
      <c r="B50" s="393">
        <v>32960</v>
      </c>
      <c r="C50" s="425">
        <v>1805</v>
      </c>
      <c r="D50" s="385">
        <v>5.4763349514563107</v>
      </c>
      <c r="E50" s="384">
        <v>31155</v>
      </c>
      <c r="F50" s="383">
        <v>94.523665048543691</v>
      </c>
      <c r="G50" s="271"/>
      <c r="H50" s="271"/>
      <c r="I50" s="271"/>
      <c r="J50" s="271"/>
      <c r="K50" s="271"/>
      <c r="L50" s="271"/>
      <c r="M50" s="271"/>
    </row>
    <row r="51" spans="1:13" ht="14.5">
      <c r="A51" s="169" t="s">
        <v>6</v>
      </c>
      <c r="B51" s="392">
        <v>6708</v>
      </c>
      <c r="C51" s="188">
        <v>339</v>
      </c>
      <c r="D51" s="202">
        <v>5.0536672629695882</v>
      </c>
      <c r="E51" s="191">
        <v>6369</v>
      </c>
      <c r="F51" s="201">
        <v>94.946332737030417</v>
      </c>
      <c r="G51" s="271"/>
      <c r="H51" s="271"/>
      <c r="I51" s="271"/>
      <c r="J51" s="271"/>
      <c r="K51" s="271"/>
      <c r="L51" s="271"/>
      <c r="M51" s="271"/>
    </row>
    <row r="52" spans="1:13" ht="14.5">
      <c r="A52" s="375" t="s">
        <v>5</v>
      </c>
      <c r="B52" s="393">
        <v>30191</v>
      </c>
      <c r="C52" s="425">
        <v>2238</v>
      </c>
      <c r="D52" s="385">
        <v>7.4128051406048154</v>
      </c>
      <c r="E52" s="384">
        <v>27953</v>
      </c>
      <c r="F52" s="383">
        <v>92.587194859395183</v>
      </c>
      <c r="G52" s="271"/>
      <c r="H52" s="271"/>
      <c r="I52" s="271"/>
      <c r="J52" s="271"/>
      <c r="K52" s="271"/>
      <c r="L52" s="271"/>
      <c r="M52" s="271"/>
    </row>
    <row r="53" spans="1:13" ht="14.5">
      <c r="A53" s="169" t="s">
        <v>4</v>
      </c>
      <c r="B53" s="392">
        <v>16111</v>
      </c>
      <c r="C53" s="188">
        <v>775</v>
      </c>
      <c r="D53" s="202">
        <v>4.8103780026069147</v>
      </c>
      <c r="E53" s="191">
        <v>15336</v>
      </c>
      <c r="F53" s="201">
        <v>95.189621997393076</v>
      </c>
      <c r="G53" s="271"/>
      <c r="H53" s="271"/>
      <c r="I53" s="271"/>
      <c r="J53" s="271"/>
      <c r="K53" s="271"/>
      <c r="L53" s="271"/>
      <c r="M53" s="271"/>
    </row>
    <row r="54" spans="1:13" ht="14.5">
      <c r="A54" s="375" t="s">
        <v>3</v>
      </c>
      <c r="B54" s="393">
        <v>21039</v>
      </c>
      <c r="C54" s="425">
        <v>1895</v>
      </c>
      <c r="D54" s="385">
        <v>9.0070820856504579</v>
      </c>
      <c r="E54" s="384">
        <v>19144</v>
      </c>
      <c r="F54" s="383">
        <v>90.992917914349533</v>
      </c>
      <c r="G54" s="271"/>
      <c r="H54" s="271"/>
      <c r="I54" s="271"/>
      <c r="J54" s="271"/>
      <c r="K54" s="271"/>
      <c r="L54" s="271"/>
      <c r="M54" s="271"/>
    </row>
    <row r="55" spans="1:13" ht="15" thickBot="1">
      <c r="A55" s="175" t="s">
        <v>2</v>
      </c>
      <c r="B55" s="392">
        <v>15609</v>
      </c>
      <c r="C55" s="188">
        <v>884</v>
      </c>
      <c r="D55" s="202">
        <v>5.663399320904607</v>
      </c>
      <c r="E55" s="191">
        <v>14725</v>
      </c>
      <c r="F55" s="201">
        <v>94.336600679095397</v>
      </c>
      <c r="G55" s="271"/>
      <c r="H55" s="271"/>
      <c r="I55" s="271"/>
      <c r="J55" s="271"/>
      <c r="K55" s="271"/>
      <c r="L55" s="271"/>
      <c r="M55" s="271"/>
    </row>
    <row r="56" spans="1:13" ht="14.5">
      <c r="A56" s="339" t="s">
        <v>17</v>
      </c>
      <c r="B56" s="395">
        <v>511915</v>
      </c>
      <c r="C56" s="204">
        <v>30833</v>
      </c>
      <c r="D56" s="207">
        <v>6.0230702362696933</v>
      </c>
      <c r="E56" s="206">
        <v>481082</v>
      </c>
      <c r="F56" s="205">
        <v>93.976929763730311</v>
      </c>
      <c r="G56" s="271"/>
      <c r="H56" s="271"/>
      <c r="I56" s="271"/>
      <c r="J56" s="271"/>
      <c r="K56" s="271"/>
      <c r="L56" s="271"/>
      <c r="M56" s="271"/>
    </row>
    <row r="57" spans="1:13" ht="14.5">
      <c r="A57" s="340" t="s">
        <v>19</v>
      </c>
      <c r="B57" s="396">
        <v>125715</v>
      </c>
      <c r="C57" s="209">
        <v>9917</v>
      </c>
      <c r="D57" s="306">
        <v>7.8884779063755319</v>
      </c>
      <c r="E57" s="211">
        <v>115798</v>
      </c>
      <c r="F57" s="305">
        <v>92.111522093624458</v>
      </c>
      <c r="G57" s="271"/>
      <c r="H57" s="271"/>
      <c r="I57" s="271"/>
      <c r="J57" s="271"/>
      <c r="K57" s="271"/>
      <c r="L57" s="271"/>
      <c r="M57" s="271"/>
    </row>
    <row r="58" spans="1:13" ht="15" thickBot="1">
      <c r="A58" s="341" t="s">
        <v>20</v>
      </c>
      <c r="B58" s="398">
        <v>637630</v>
      </c>
      <c r="C58" s="214">
        <v>40750</v>
      </c>
      <c r="D58" s="308">
        <v>6.3908536298480314</v>
      </c>
      <c r="E58" s="429">
        <v>596880</v>
      </c>
      <c r="F58" s="307">
        <v>93.609146370151976</v>
      </c>
      <c r="G58" s="271"/>
      <c r="H58" s="271"/>
      <c r="I58" s="271"/>
      <c r="J58" s="271"/>
      <c r="K58" s="271"/>
      <c r="L58" s="271"/>
      <c r="M58" s="271"/>
    </row>
    <row r="59" spans="1:13" ht="14.25" customHeight="1">
      <c r="A59" s="815" t="s">
        <v>246</v>
      </c>
      <c r="B59" s="815"/>
      <c r="C59" s="815"/>
      <c r="D59" s="815"/>
      <c r="E59" s="815"/>
      <c r="F59" s="815"/>
      <c r="G59" s="271"/>
      <c r="H59" s="271"/>
      <c r="I59" s="271"/>
      <c r="J59" s="271"/>
      <c r="K59" s="271"/>
      <c r="L59" s="271"/>
      <c r="M59" s="271"/>
    </row>
    <row r="60" spans="1:13" ht="71.25" customHeight="1">
      <c r="A60" s="815" t="s">
        <v>245</v>
      </c>
      <c r="B60" s="815"/>
      <c r="C60" s="815"/>
      <c r="D60" s="815"/>
      <c r="E60" s="815"/>
      <c r="F60" s="815"/>
      <c r="G60" s="271"/>
      <c r="H60" s="271"/>
      <c r="I60" s="271"/>
      <c r="J60" s="271"/>
      <c r="K60" s="271"/>
      <c r="L60" s="271"/>
      <c r="M60" s="271"/>
    </row>
    <row r="61" spans="1:13" ht="15" customHeight="1">
      <c r="A61" s="816" t="s">
        <v>304</v>
      </c>
      <c r="B61" s="817"/>
      <c r="C61" s="817"/>
      <c r="D61" s="817"/>
      <c r="E61" s="817"/>
      <c r="F61" s="817"/>
      <c r="G61" s="271"/>
      <c r="H61" s="271"/>
      <c r="I61" s="271"/>
      <c r="J61" s="271"/>
      <c r="K61" s="271"/>
      <c r="L61" s="271"/>
      <c r="M61" s="271"/>
    </row>
    <row r="62" spans="1:13" ht="15" customHeight="1">
      <c r="A62" s="817"/>
      <c r="B62" s="817"/>
      <c r="C62" s="817"/>
      <c r="D62" s="817"/>
      <c r="E62" s="817"/>
      <c r="F62" s="817"/>
      <c r="G62" s="271"/>
      <c r="H62" s="271"/>
      <c r="I62" s="271"/>
      <c r="J62" s="271"/>
      <c r="K62" s="271"/>
      <c r="L62" s="271"/>
      <c r="M62" s="271"/>
    </row>
    <row r="63" spans="1:13" ht="14.15" customHeight="1">
      <c r="A63" s="817"/>
      <c r="B63" s="817"/>
      <c r="C63" s="817"/>
      <c r="D63" s="817"/>
      <c r="E63" s="817"/>
      <c r="F63" s="817"/>
      <c r="G63" s="271"/>
      <c r="H63" s="271"/>
      <c r="I63" s="271"/>
      <c r="J63" s="271"/>
      <c r="K63" s="271"/>
      <c r="L63" s="271"/>
      <c r="M63" s="271"/>
    </row>
    <row r="64" spans="1:13" ht="14.5">
      <c r="A64" s="387"/>
      <c r="B64" s="387"/>
      <c r="C64" s="387"/>
      <c r="D64" s="387"/>
      <c r="E64" s="387"/>
      <c r="F64" s="387"/>
      <c r="G64" s="271"/>
      <c r="H64" s="271"/>
      <c r="I64" s="271"/>
      <c r="J64" s="271"/>
      <c r="K64" s="271"/>
      <c r="L64" s="271"/>
      <c r="M64" s="271"/>
    </row>
    <row r="65" spans="1:13" ht="23.5">
      <c r="A65" s="795">
        <v>2019</v>
      </c>
      <c r="B65" s="795"/>
      <c r="C65" s="795"/>
      <c r="D65" s="795"/>
      <c r="E65" s="795"/>
      <c r="F65" s="795"/>
      <c r="G65" s="271"/>
      <c r="H65" s="271"/>
      <c r="I65" s="271"/>
      <c r="J65" s="271"/>
      <c r="K65" s="271"/>
      <c r="L65" s="271"/>
      <c r="M65" s="271"/>
    </row>
    <row r="66" spans="1:13" ht="14.5">
      <c r="A66" s="271"/>
      <c r="B66" s="271"/>
      <c r="C66" s="271"/>
      <c r="D66" s="271"/>
      <c r="E66" s="279"/>
      <c r="F66" s="271"/>
      <c r="G66" s="271"/>
      <c r="H66" s="271"/>
      <c r="I66" s="271"/>
      <c r="J66" s="271"/>
      <c r="K66" s="271"/>
      <c r="L66" s="271"/>
      <c r="M66" s="271"/>
    </row>
    <row r="67" spans="1:13" ht="16.5">
      <c r="A67" s="814" t="s">
        <v>262</v>
      </c>
      <c r="B67" s="814"/>
      <c r="C67" s="814"/>
      <c r="D67" s="814"/>
      <c r="E67" s="814"/>
      <c r="F67" s="814"/>
      <c r="G67" s="271"/>
      <c r="H67" s="271"/>
      <c r="I67" s="271"/>
      <c r="J67" s="271"/>
      <c r="K67" s="271"/>
      <c r="L67" s="271"/>
      <c r="M67" s="271"/>
    </row>
    <row r="68" spans="1:13" ht="14.5">
      <c r="A68" s="805" t="s">
        <v>21</v>
      </c>
      <c r="B68" s="807" t="s">
        <v>22</v>
      </c>
      <c r="C68" s="808" t="s">
        <v>23</v>
      </c>
      <c r="D68" s="809"/>
      <c r="E68" s="809"/>
      <c r="F68" s="809"/>
      <c r="G68" s="271"/>
      <c r="H68" s="271"/>
      <c r="I68" s="271"/>
      <c r="J68" s="271"/>
      <c r="K68" s="271"/>
      <c r="L68" s="271"/>
      <c r="M68" s="271"/>
    </row>
    <row r="69" spans="1:13" ht="14.5">
      <c r="A69" s="805"/>
      <c r="B69" s="807"/>
      <c r="C69" s="808" t="s">
        <v>46</v>
      </c>
      <c r="D69" s="823"/>
      <c r="E69" s="808" t="s">
        <v>47</v>
      </c>
      <c r="F69" s="809"/>
      <c r="G69" s="271"/>
      <c r="H69" s="271"/>
      <c r="I69" s="271"/>
      <c r="J69" s="271"/>
      <c r="K69" s="271"/>
      <c r="L69" s="271"/>
      <c r="M69" s="271"/>
    </row>
    <row r="70" spans="1:13" ht="15" thickBot="1">
      <c r="A70" s="806"/>
      <c r="B70" s="812" t="s">
        <v>0</v>
      </c>
      <c r="C70" s="813"/>
      <c r="D70" s="427" t="s">
        <v>1</v>
      </c>
      <c r="E70" s="426" t="s">
        <v>0</v>
      </c>
      <c r="F70" s="427" t="s">
        <v>1</v>
      </c>
      <c r="G70" s="271"/>
      <c r="H70" s="271"/>
      <c r="I70" s="271"/>
      <c r="J70" s="271"/>
      <c r="K70" s="271"/>
      <c r="L70" s="271"/>
      <c r="M70" s="271"/>
    </row>
    <row r="71" spans="1:13" ht="14.5">
      <c r="A71" s="375" t="s">
        <v>16</v>
      </c>
      <c r="B71" s="391">
        <v>92336</v>
      </c>
      <c r="C71" s="425">
        <v>4780</v>
      </c>
      <c r="D71" s="430">
        <v>5.1767457979552933</v>
      </c>
      <c r="E71" s="384">
        <v>87556</v>
      </c>
      <c r="F71" s="383">
        <v>94.823254202044708</v>
      </c>
      <c r="G71" s="271"/>
      <c r="H71" s="271"/>
      <c r="I71" s="271"/>
      <c r="J71" s="271"/>
      <c r="K71" s="271"/>
      <c r="L71" s="271"/>
      <c r="M71" s="271"/>
    </row>
    <row r="72" spans="1:13" ht="14.5">
      <c r="A72" s="169" t="s">
        <v>15</v>
      </c>
      <c r="B72" s="392">
        <v>91903</v>
      </c>
      <c r="C72" s="188">
        <v>3391</v>
      </c>
      <c r="D72" s="202">
        <v>3.6897598554998203</v>
      </c>
      <c r="E72" s="191">
        <v>88512</v>
      </c>
      <c r="F72" s="201">
        <v>96.310240144500185</v>
      </c>
      <c r="G72" s="271"/>
      <c r="H72" s="271"/>
      <c r="I72" s="271"/>
      <c r="J72" s="271"/>
      <c r="K72" s="271"/>
      <c r="L72" s="271"/>
      <c r="M72" s="271"/>
    </row>
    <row r="73" spans="1:13" ht="14.5">
      <c r="A73" s="375" t="s">
        <v>18</v>
      </c>
      <c r="B73" s="393">
        <v>32558</v>
      </c>
      <c r="C73" s="425">
        <v>3722</v>
      </c>
      <c r="D73" s="385">
        <v>11.431906136740585</v>
      </c>
      <c r="E73" s="384">
        <v>28836</v>
      </c>
      <c r="F73" s="383">
        <v>88.568093863259406</v>
      </c>
      <c r="G73" s="271"/>
      <c r="H73" s="271"/>
      <c r="I73" s="271"/>
      <c r="J73" s="271"/>
      <c r="K73" s="271"/>
      <c r="L73" s="271"/>
      <c r="M73" s="271"/>
    </row>
    <row r="74" spans="1:13" ht="14.5">
      <c r="A74" s="169" t="s">
        <v>14</v>
      </c>
      <c r="B74" s="392">
        <v>17494</v>
      </c>
      <c r="C74" s="188">
        <v>1104</v>
      </c>
      <c r="D74" s="202">
        <v>6.3107351091802908</v>
      </c>
      <c r="E74" s="191">
        <v>16390</v>
      </c>
      <c r="F74" s="201">
        <v>93.689264890819715</v>
      </c>
      <c r="G74" s="271"/>
      <c r="H74" s="271"/>
      <c r="I74" s="271"/>
      <c r="J74" s="271"/>
      <c r="K74" s="271"/>
      <c r="L74" s="271"/>
      <c r="M74" s="271"/>
    </row>
    <row r="75" spans="1:13" ht="14.5">
      <c r="A75" s="375" t="s">
        <v>13</v>
      </c>
      <c r="B75" s="393">
        <v>5314</v>
      </c>
      <c r="C75" s="425">
        <v>531</v>
      </c>
      <c r="D75" s="385">
        <v>9.9924727135867517</v>
      </c>
      <c r="E75" s="384">
        <v>4783</v>
      </c>
      <c r="F75" s="383">
        <v>90.00752728641325</v>
      </c>
      <c r="G75" s="271"/>
      <c r="H75" s="271"/>
      <c r="I75" s="271"/>
      <c r="J75" s="271"/>
      <c r="K75" s="271"/>
      <c r="L75" s="271"/>
      <c r="M75" s="271"/>
    </row>
    <row r="76" spans="1:13" ht="14.5">
      <c r="A76" s="169" t="s">
        <v>12</v>
      </c>
      <c r="B76" s="392">
        <v>16590</v>
      </c>
      <c r="C76" s="188">
        <v>2038</v>
      </c>
      <c r="D76" s="202">
        <v>12.284508740204943</v>
      </c>
      <c r="E76" s="191">
        <v>14552</v>
      </c>
      <c r="F76" s="201">
        <v>87.715491259795058</v>
      </c>
      <c r="G76" s="271"/>
      <c r="H76" s="271"/>
      <c r="I76" s="271"/>
      <c r="J76" s="271"/>
      <c r="K76" s="271"/>
      <c r="L76" s="271"/>
      <c r="M76" s="271"/>
    </row>
    <row r="77" spans="1:13" ht="14.5">
      <c r="A77" s="375" t="s">
        <v>11</v>
      </c>
      <c r="B77" s="393">
        <v>49481</v>
      </c>
      <c r="C77" s="425">
        <v>3678</v>
      </c>
      <c r="D77" s="385">
        <v>7.4331561609506682</v>
      </c>
      <c r="E77" s="384">
        <v>45803</v>
      </c>
      <c r="F77" s="383">
        <v>92.566843839049326</v>
      </c>
      <c r="G77" s="271"/>
      <c r="H77" s="271"/>
      <c r="I77" s="271"/>
      <c r="J77" s="271"/>
      <c r="K77" s="271"/>
      <c r="L77" s="271"/>
      <c r="M77" s="271"/>
    </row>
    <row r="78" spans="1:13" ht="14.5">
      <c r="A78" s="169" t="s">
        <v>10</v>
      </c>
      <c r="B78" s="392">
        <v>10852</v>
      </c>
      <c r="C78" s="188">
        <v>609</v>
      </c>
      <c r="D78" s="202">
        <v>5.6118687799483968</v>
      </c>
      <c r="E78" s="191">
        <v>10243</v>
      </c>
      <c r="F78" s="201">
        <v>94.388131220051605</v>
      </c>
      <c r="G78" s="271"/>
      <c r="H78" s="271"/>
      <c r="I78" s="271"/>
      <c r="J78" s="271"/>
      <c r="K78" s="271"/>
      <c r="L78" s="271"/>
      <c r="M78" s="271"/>
    </row>
    <row r="79" spans="1:13" ht="14.5">
      <c r="A79" s="375" t="s">
        <v>9</v>
      </c>
      <c r="B79" s="393">
        <v>55097</v>
      </c>
      <c r="C79" s="425">
        <v>3128</v>
      </c>
      <c r="D79" s="385">
        <v>5.6772601049058933</v>
      </c>
      <c r="E79" s="384">
        <v>51969</v>
      </c>
      <c r="F79" s="383">
        <v>94.322739895094116</v>
      </c>
      <c r="G79" s="271"/>
      <c r="H79" s="271"/>
      <c r="I79" s="271"/>
      <c r="J79" s="271"/>
      <c r="K79" s="271"/>
      <c r="L79" s="271"/>
      <c r="M79" s="271"/>
    </row>
    <row r="80" spans="1:13" ht="14.5">
      <c r="A80" s="169" t="s">
        <v>8</v>
      </c>
      <c r="B80" s="392">
        <v>119264</v>
      </c>
      <c r="C80" s="188">
        <v>6323</v>
      </c>
      <c r="D80" s="202">
        <v>5.3016836597799841</v>
      </c>
      <c r="E80" s="191">
        <v>112941</v>
      </c>
      <c r="F80" s="201">
        <v>94.698316340220018</v>
      </c>
      <c r="G80" s="271"/>
      <c r="H80" s="271"/>
      <c r="I80" s="271"/>
      <c r="J80" s="271"/>
      <c r="K80" s="271"/>
      <c r="L80" s="271"/>
      <c r="M80" s="271"/>
    </row>
    <row r="81" spans="1:13" ht="14.5">
      <c r="A81" s="375" t="s">
        <v>7</v>
      </c>
      <c r="B81" s="393">
        <v>31758</v>
      </c>
      <c r="C81" s="425">
        <v>1674</v>
      </c>
      <c r="D81" s="385">
        <v>5.2711127904779902</v>
      </c>
      <c r="E81" s="384">
        <v>30084</v>
      </c>
      <c r="F81" s="383">
        <v>94.728887209522</v>
      </c>
      <c r="G81" s="271"/>
      <c r="H81" s="271"/>
      <c r="I81" s="271"/>
      <c r="J81" s="271"/>
      <c r="K81" s="271"/>
      <c r="L81" s="271"/>
      <c r="M81" s="271"/>
    </row>
    <row r="82" spans="1:13" ht="14.5">
      <c r="A82" s="169" t="s">
        <v>6</v>
      </c>
      <c r="B82" s="392">
        <v>6544</v>
      </c>
      <c r="C82" s="188">
        <v>319</v>
      </c>
      <c r="D82" s="202">
        <v>4.874694376528117</v>
      </c>
      <c r="E82" s="191">
        <v>6225</v>
      </c>
      <c r="F82" s="201">
        <v>95.125305623471874</v>
      </c>
      <c r="G82" s="271"/>
      <c r="H82" s="271"/>
      <c r="I82" s="271"/>
      <c r="J82" s="271"/>
      <c r="K82" s="271"/>
      <c r="L82" s="271"/>
      <c r="M82" s="271"/>
    </row>
    <row r="83" spans="1:13" ht="14.5">
      <c r="A83" s="375" t="s">
        <v>5</v>
      </c>
      <c r="B83" s="393">
        <v>28820</v>
      </c>
      <c r="C83" s="425">
        <v>2016</v>
      </c>
      <c r="D83" s="385">
        <v>6.9951422623178345</v>
      </c>
      <c r="E83" s="384">
        <v>26804</v>
      </c>
      <c r="F83" s="383">
        <v>93.004857737682173</v>
      </c>
      <c r="G83" s="271"/>
      <c r="H83" s="271"/>
      <c r="I83" s="271"/>
      <c r="J83" s="271"/>
      <c r="K83" s="271"/>
      <c r="L83" s="271"/>
      <c r="M83" s="271"/>
    </row>
    <row r="84" spans="1:13" ht="14.5">
      <c r="A84" s="169" t="s">
        <v>4</v>
      </c>
      <c r="B84" s="392">
        <v>15985</v>
      </c>
      <c r="C84" s="188">
        <v>740</v>
      </c>
      <c r="D84" s="202">
        <v>4.6293400062558652</v>
      </c>
      <c r="E84" s="191">
        <v>15245</v>
      </c>
      <c r="F84" s="201">
        <v>95.370659993744127</v>
      </c>
      <c r="G84" s="271"/>
      <c r="H84" s="271"/>
      <c r="I84" s="271"/>
      <c r="J84" s="271"/>
      <c r="K84" s="271"/>
      <c r="L84" s="271"/>
      <c r="M84" s="271"/>
    </row>
    <row r="85" spans="1:13" ht="14.5">
      <c r="A85" s="375" t="s">
        <v>3</v>
      </c>
      <c r="B85" s="393">
        <v>20289</v>
      </c>
      <c r="C85" s="425">
        <v>1738</v>
      </c>
      <c r="D85" s="385">
        <v>8.5662181477647987</v>
      </c>
      <c r="E85" s="384">
        <v>18551</v>
      </c>
      <c r="F85" s="383">
        <v>91.433781852235199</v>
      </c>
      <c r="G85" s="271"/>
      <c r="H85" s="271"/>
      <c r="I85" s="271"/>
      <c r="J85" s="271"/>
      <c r="K85" s="271"/>
      <c r="L85" s="271"/>
      <c r="M85" s="271"/>
    </row>
    <row r="86" spans="1:13" ht="15" thickBot="1">
      <c r="A86" s="175" t="s">
        <v>2</v>
      </c>
      <c r="B86" s="392">
        <v>15415</v>
      </c>
      <c r="C86" s="188">
        <v>829</v>
      </c>
      <c r="D86" s="202">
        <v>5.3778786895880639</v>
      </c>
      <c r="E86" s="191">
        <v>14586</v>
      </c>
      <c r="F86" s="201">
        <v>94.622121310411927</v>
      </c>
      <c r="G86" s="271"/>
      <c r="H86" s="271"/>
      <c r="I86" s="271"/>
      <c r="J86" s="271"/>
      <c r="K86" s="271"/>
      <c r="L86" s="271"/>
      <c r="M86" s="271"/>
    </row>
    <row r="87" spans="1:13" ht="14.5">
      <c r="A87" s="339" t="s">
        <v>17</v>
      </c>
      <c r="B87" s="395">
        <v>488576</v>
      </c>
      <c r="C87" s="204">
        <v>27600</v>
      </c>
      <c r="D87" s="207">
        <v>5.649069950222688</v>
      </c>
      <c r="E87" s="206">
        <v>460976</v>
      </c>
      <c r="F87" s="205">
        <v>94.350930049777318</v>
      </c>
      <c r="G87" s="271"/>
      <c r="H87" s="271"/>
      <c r="I87" s="271"/>
      <c r="J87" s="271"/>
      <c r="K87" s="271"/>
      <c r="L87" s="271"/>
      <c r="M87" s="271"/>
    </row>
    <row r="88" spans="1:13" ht="14.5">
      <c r="A88" s="340" t="s">
        <v>19</v>
      </c>
      <c r="B88" s="396">
        <v>121124</v>
      </c>
      <c r="C88" s="209">
        <v>9020</v>
      </c>
      <c r="D88" s="306">
        <v>7.4469139064099608</v>
      </c>
      <c r="E88" s="211">
        <v>112104</v>
      </c>
      <c r="F88" s="305">
        <v>92.553086093590039</v>
      </c>
      <c r="G88" s="271"/>
      <c r="H88" s="271"/>
      <c r="I88" s="271"/>
      <c r="J88" s="271"/>
      <c r="K88" s="271"/>
      <c r="L88" s="271"/>
      <c r="M88" s="271"/>
    </row>
    <row r="89" spans="1:13" ht="14.25" customHeight="1" thickBot="1">
      <c r="A89" s="341" t="s">
        <v>20</v>
      </c>
      <c r="B89" s="398">
        <v>609700</v>
      </c>
      <c r="C89" s="214">
        <v>36620</v>
      </c>
      <c r="D89" s="308">
        <v>6.006232573396753</v>
      </c>
      <c r="E89" s="429">
        <v>573080</v>
      </c>
      <c r="F89" s="307">
        <v>93.993767426603242</v>
      </c>
      <c r="G89" s="271"/>
      <c r="H89" s="271"/>
      <c r="I89" s="271"/>
      <c r="J89" s="271"/>
      <c r="K89" s="271"/>
      <c r="L89" s="271"/>
      <c r="M89" s="271"/>
    </row>
    <row r="90" spans="1:13" ht="15" customHeight="1">
      <c r="A90" s="815" t="s">
        <v>246</v>
      </c>
      <c r="B90" s="815"/>
      <c r="C90" s="815"/>
      <c r="D90" s="815"/>
      <c r="E90" s="815"/>
      <c r="F90" s="815"/>
      <c r="G90" s="271"/>
      <c r="H90" s="271"/>
      <c r="I90" s="271"/>
      <c r="J90" s="271"/>
      <c r="K90" s="271"/>
      <c r="L90" s="271"/>
      <c r="M90" s="271"/>
    </row>
    <row r="91" spans="1:13" ht="15" customHeight="1">
      <c r="A91" s="819" t="s">
        <v>305</v>
      </c>
      <c r="B91" s="819"/>
      <c r="C91" s="819"/>
      <c r="D91" s="819"/>
      <c r="E91" s="819"/>
      <c r="F91" s="819"/>
      <c r="G91" s="271"/>
      <c r="H91" s="271"/>
      <c r="I91" s="271"/>
      <c r="J91" s="271"/>
      <c r="K91" s="271"/>
      <c r="L91" s="271"/>
      <c r="M91" s="271"/>
    </row>
    <row r="92" spans="1:13" ht="15" customHeight="1">
      <c r="A92" s="819"/>
      <c r="B92" s="819"/>
      <c r="C92" s="819"/>
      <c r="D92" s="819"/>
      <c r="E92" s="819"/>
      <c r="F92" s="819"/>
      <c r="G92" s="271"/>
      <c r="H92" s="271"/>
      <c r="I92" s="271"/>
      <c r="J92" s="271"/>
      <c r="K92" s="271"/>
      <c r="L92" s="271"/>
      <c r="M92" s="271"/>
    </row>
    <row r="93" spans="1:13" ht="14.5">
      <c r="A93" s="819"/>
      <c r="B93" s="819"/>
      <c r="C93" s="819"/>
      <c r="D93" s="819"/>
      <c r="E93" s="819"/>
      <c r="F93" s="819"/>
      <c r="G93" s="271"/>
      <c r="H93" s="271"/>
      <c r="I93" s="271"/>
      <c r="J93" s="271"/>
      <c r="K93" s="271"/>
      <c r="L93" s="271"/>
      <c r="M93" s="271"/>
    </row>
    <row r="94" spans="1:13" ht="14.5">
      <c r="A94" s="268"/>
      <c r="B94" s="268"/>
      <c r="C94" s="268"/>
      <c r="D94" s="268"/>
      <c r="E94" s="268"/>
      <c r="F94" s="268"/>
      <c r="G94" s="271"/>
      <c r="H94" s="271"/>
      <c r="I94" s="271"/>
      <c r="J94" s="271"/>
      <c r="K94" s="271"/>
      <c r="L94" s="271"/>
      <c r="M94" s="271"/>
    </row>
    <row r="95" spans="1:13" ht="23.5">
      <c r="A95" s="795">
        <v>2018</v>
      </c>
      <c r="B95" s="795"/>
      <c r="C95" s="795"/>
      <c r="D95" s="795"/>
      <c r="E95" s="795"/>
      <c r="F95" s="795"/>
      <c r="G95" s="271"/>
      <c r="H95" s="271"/>
      <c r="I95" s="271"/>
      <c r="J95" s="271"/>
      <c r="K95" s="271"/>
      <c r="L95" s="271"/>
      <c r="M95" s="271"/>
    </row>
    <row r="96" spans="1:13" ht="14.5">
      <c r="A96" s="271"/>
      <c r="B96" s="271"/>
      <c r="C96" s="271"/>
      <c r="D96" s="271"/>
      <c r="E96" s="279"/>
      <c r="F96" s="271"/>
      <c r="G96" s="271"/>
      <c r="H96" s="271"/>
      <c r="I96" s="271"/>
      <c r="J96" s="271"/>
      <c r="K96" s="271"/>
      <c r="L96" s="271"/>
      <c r="M96" s="271"/>
    </row>
    <row r="97" spans="1:13" ht="16.5">
      <c r="A97" s="820" t="s">
        <v>424</v>
      </c>
      <c r="B97" s="820"/>
      <c r="C97" s="820"/>
      <c r="D97" s="820"/>
      <c r="E97" s="820"/>
      <c r="F97" s="820"/>
      <c r="G97" s="271"/>
      <c r="H97" s="271"/>
      <c r="I97" s="271"/>
      <c r="J97" s="271"/>
      <c r="K97" s="271"/>
      <c r="L97" s="271"/>
      <c r="M97" s="271"/>
    </row>
    <row r="98" spans="1:13" ht="14.5">
      <c r="A98" s="805" t="s">
        <v>21</v>
      </c>
      <c r="B98" s="822" t="s">
        <v>22</v>
      </c>
      <c r="C98" s="811" t="s">
        <v>23</v>
      </c>
      <c r="D98" s="809"/>
      <c r="E98" s="809"/>
      <c r="F98" s="809"/>
      <c r="G98" s="271"/>
      <c r="H98" s="271"/>
      <c r="I98" s="271"/>
      <c r="J98" s="271"/>
      <c r="K98" s="271"/>
      <c r="L98" s="271"/>
      <c r="M98" s="271"/>
    </row>
    <row r="99" spans="1:13" ht="14.5">
      <c r="A99" s="805"/>
      <c r="B99" s="822"/>
      <c r="C99" s="808" t="s">
        <v>46</v>
      </c>
      <c r="D99" s="810"/>
      <c r="E99" s="811" t="s">
        <v>47</v>
      </c>
      <c r="F99" s="809"/>
      <c r="G99" s="271"/>
      <c r="H99" s="271"/>
      <c r="I99" s="271"/>
      <c r="J99" s="271"/>
      <c r="K99" s="271"/>
      <c r="L99" s="271"/>
      <c r="M99" s="271"/>
    </row>
    <row r="100" spans="1:13" ht="15" thickBot="1">
      <c r="A100" s="806"/>
      <c r="B100" s="812" t="s">
        <v>0</v>
      </c>
      <c r="C100" s="813"/>
      <c r="D100" s="427" t="s">
        <v>38</v>
      </c>
      <c r="E100" s="428" t="s">
        <v>0</v>
      </c>
      <c r="F100" s="424" t="s">
        <v>38</v>
      </c>
      <c r="G100" s="271"/>
      <c r="H100" s="271"/>
      <c r="I100" s="271"/>
      <c r="J100" s="271"/>
      <c r="K100" s="271"/>
      <c r="L100" s="271"/>
      <c r="M100" s="271"/>
    </row>
    <row r="101" spans="1:13" ht="14.5">
      <c r="A101" s="171" t="s">
        <v>16</v>
      </c>
      <c r="B101" s="401">
        <v>89453</v>
      </c>
      <c r="C101" s="194">
        <v>4001</v>
      </c>
      <c r="D101" s="304">
        <v>4.4727398745710039</v>
      </c>
      <c r="E101" s="194">
        <v>85452</v>
      </c>
      <c r="F101" s="197">
        <v>95.527260125428995</v>
      </c>
      <c r="G101" s="271"/>
      <c r="H101" s="271"/>
      <c r="I101" s="271"/>
      <c r="J101" s="271"/>
      <c r="K101" s="271"/>
      <c r="L101" s="271"/>
      <c r="M101" s="271"/>
    </row>
    <row r="102" spans="1:13" ht="14.5">
      <c r="A102" s="169" t="s">
        <v>15</v>
      </c>
      <c r="B102" s="392">
        <v>87737</v>
      </c>
      <c r="C102" s="188">
        <v>2991</v>
      </c>
      <c r="D102" s="202">
        <v>3.4090520532956448</v>
      </c>
      <c r="E102" s="188">
        <v>84746</v>
      </c>
      <c r="F102" s="201">
        <v>96.590947946704347</v>
      </c>
      <c r="G102" s="271"/>
      <c r="H102" s="271"/>
      <c r="I102" s="271"/>
      <c r="J102" s="271"/>
      <c r="K102" s="271"/>
      <c r="L102" s="271"/>
      <c r="M102" s="271"/>
    </row>
    <row r="103" spans="1:13" ht="14.5">
      <c r="A103" s="171" t="s">
        <v>18</v>
      </c>
      <c r="B103" s="402">
        <v>30545</v>
      </c>
      <c r="C103" s="194">
        <v>3367</v>
      </c>
      <c r="D103" s="199">
        <v>11.023080700605664</v>
      </c>
      <c r="E103" s="194">
        <v>27178</v>
      </c>
      <c r="F103" s="197">
        <v>88.976919299394339</v>
      </c>
      <c r="G103" s="271"/>
      <c r="H103" s="271"/>
      <c r="I103" s="271"/>
      <c r="J103" s="271"/>
      <c r="K103" s="271"/>
      <c r="L103" s="271"/>
      <c r="M103" s="271"/>
    </row>
    <row r="104" spans="1:13" ht="14.5">
      <c r="A104" s="169" t="s">
        <v>14</v>
      </c>
      <c r="B104" s="392">
        <v>16761</v>
      </c>
      <c r="C104" s="188">
        <v>984</v>
      </c>
      <c r="D104" s="202">
        <v>5.8707714336853405</v>
      </c>
      <c r="E104" s="188">
        <v>15777</v>
      </c>
      <c r="F104" s="201">
        <v>94.129228566314666</v>
      </c>
      <c r="G104" s="271"/>
      <c r="H104" s="271"/>
      <c r="I104" s="271"/>
      <c r="J104" s="271"/>
      <c r="K104" s="271"/>
      <c r="L104" s="271"/>
      <c r="M104" s="271"/>
    </row>
    <row r="105" spans="1:13" ht="14.5">
      <c r="A105" s="171" t="s">
        <v>13</v>
      </c>
      <c r="B105" s="402">
        <v>4757</v>
      </c>
      <c r="C105" s="194">
        <v>418</v>
      </c>
      <c r="D105" s="199">
        <v>8.7870506621820468</v>
      </c>
      <c r="E105" s="194">
        <v>4339</v>
      </c>
      <c r="F105" s="197">
        <v>91.212949337817946</v>
      </c>
      <c r="G105" s="271"/>
      <c r="H105" s="271"/>
      <c r="I105" s="271"/>
      <c r="J105" s="271"/>
      <c r="K105" s="271"/>
      <c r="L105" s="271"/>
      <c r="M105" s="271"/>
    </row>
    <row r="106" spans="1:13" ht="14.5">
      <c r="A106" s="169" t="s">
        <v>12</v>
      </c>
      <c r="B106" s="392">
        <v>15217</v>
      </c>
      <c r="C106" s="188">
        <v>1768</v>
      </c>
      <c r="D106" s="202">
        <v>11.618584477886575</v>
      </c>
      <c r="E106" s="188">
        <v>13449</v>
      </c>
      <c r="F106" s="201">
        <v>88.381415522113429</v>
      </c>
      <c r="G106" s="271"/>
      <c r="H106" s="271"/>
      <c r="I106" s="271"/>
      <c r="J106" s="271"/>
      <c r="K106" s="271"/>
      <c r="L106" s="271"/>
      <c r="M106" s="271"/>
    </row>
    <row r="107" spans="1:13" ht="14.5">
      <c r="A107" s="171" t="s">
        <v>11</v>
      </c>
      <c r="B107" s="402">
        <v>47577</v>
      </c>
      <c r="C107" s="194">
        <v>3362</v>
      </c>
      <c r="D107" s="199">
        <v>7.0664396662252766</v>
      </c>
      <c r="E107" s="194">
        <v>44215</v>
      </c>
      <c r="F107" s="197">
        <v>92.933560333774722</v>
      </c>
      <c r="G107" s="271"/>
      <c r="H107" s="271"/>
      <c r="I107" s="271"/>
      <c r="J107" s="271"/>
      <c r="K107" s="271"/>
      <c r="L107" s="271"/>
      <c r="M107" s="271"/>
    </row>
    <row r="108" spans="1:13" ht="14.5">
      <c r="A108" s="169" t="s">
        <v>10</v>
      </c>
      <c r="B108" s="392">
        <v>10582</v>
      </c>
      <c r="C108" s="188">
        <v>548</v>
      </c>
      <c r="D108" s="202">
        <v>5.1786051786051788</v>
      </c>
      <c r="E108" s="188">
        <v>10034</v>
      </c>
      <c r="F108" s="201">
        <v>94.821394821394819</v>
      </c>
      <c r="G108" s="271"/>
      <c r="H108" s="271"/>
      <c r="I108" s="271"/>
      <c r="J108" s="271"/>
      <c r="K108" s="271"/>
      <c r="L108" s="271"/>
      <c r="M108" s="271"/>
    </row>
    <row r="109" spans="1:13" ht="14.5">
      <c r="A109" s="171" t="s">
        <v>9</v>
      </c>
      <c r="B109" s="402">
        <v>52425</v>
      </c>
      <c r="C109" s="194">
        <v>2760</v>
      </c>
      <c r="D109" s="199">
        <v>5.2646638054363377</v>
      </c>
      <c r="E109" s="194">
        <v>49665</v>
      </c>
      <c r="F109" s="197">
        <v>94.735336194563658</v>
      </c>
      <c r="G109" s="271"/>
      <c r="H109" s="271"/>
      <c r="I109" s="271"/>
      <c r="J109" s="271"/>
      <c r="K109" s="271"/>
      <c r="L109" s="271"/>
      <c r="M109" s="271"/>
    </row>
    <row r="110" spans="1:13" ht="14.5">
      <c r="A110" s="169" t="s">
        <v>8</v>
      </c>
      <c r="B110" s="392">
        <v>114224</v>
      </c>
      <c r="C110" s="188">
        <v>5604</v>
      </c>
      <c r="D110" s="202">
        <v>4.9061493206331424</v>
      </c>
      <c r="E110" s="188">
        <v>108620</v>
      </c>
      <c r="F110" s="201">
        <v>95.093850679366852</v>
      </c>
      <c r="G110" s="271"/>
      <c r="H110" s="271"/>
      <c r="I110" s="271"/>
      <c r="J110" s="271"/>
      <c r="K110" s="271"/>
      <c r="L110" s="271"/>
      <c r="M110" s="271"/>
    </row>
    <row r="111" spans="1:13" ht="14.5">
      <c r="A111" s="171" t="s">
        <v>7</v>
      </c>
      <c r="B111" s="402">
        <v>30674</v>
      </c>
      <c r="C111" s="194">
        <v>1458</v>
      </c>
      <c r="D111" s="199">
        <v>4.7532111886288062</v>
      </c>
      <c r="E111" s="194">
        <v>29216</v>
      </c>
      <c r="F111" s="197">
        <v>95.246788811371204</v>
      </c>
      <c r="G111" s="271"/>
      <c r="H111" s="271"/>
      <c r="I111" s="271"/>
      <c r="J111" s="271"/>
      <c r="K111" s="271"/>
      <c r="L111" s="271"/>
      <c r="M111" s="271"/>
    </row>
    <row r="112" spans="1:13" ht="14.5">
      <c r="A112" s="169" t="s">
        <v>6</v>
      </c>
      <c r="B112" s="392">
        <v>6396</v>
      </c>
      <c r="C112" s="188">
        <v>289</v>
      </c>
      <c r="D112" s="202">
        <v>4.5184490306441525</v>
      </c>
      <c r="E112" s="188">
        <v>6107</v>
      </c>
      <c r="F112" s="201">
        <v>95.481550969355851</v>
      </c>
      <c r="G112" s="271"/>
      <c r="H112" s="271"/>
      <c r="I112" s="271"/>
      <c r="J112" s="271"/>
      <c r="K112" s="271"/>
      <c r="L112" s="271"/>
      <c r="M112" s="271"/>
    </row>
    <row r="113" spans="1:13" ht="14.5">
      <c r="A113" s="171" t="s">
        <v>5</v>
      </c>
      <c r="B113" s="402">
        <v>27455</v>
      </c>
      <c r="C113" s="194">
        <v>1786</v>
      </c>
      <c r="D113" s="199">
        <v>6.5051903114186853</v>
      </c>
      <c r="E113" s="194">
        <v>25669</v>
      </c>
      <c r="F113" s="197">
        <v>93.494809688581313</v>
      </c>
      <c r="G113" s="271"/>
      <c r="H113" s="271"/>
      <c r="I113" s="271"/>
      <c r="J113" s="271"/>
      <c r="K113" s="271"/>
      <c r="L113" s="271"/>
      <c r="M113" s="271"/>
    </row>
    <row r="114" spans="1:13" ht="14.5">
      <c r="A114" s="169" t="s">
        <v>4</v>
      </c>
      <c r="B114" s="392">
        <v>15665</v>
      </c>
      <c r="C114" s="188">
        <v>673</v>
      </c>
      <c r="D114" s="202">
        <v>4.2962017235876155</v>
      </c>
      <c r="E114" s="188">
        <v>14992</v>
      </c>
      <c r="F114" s="201">
        <v>95.703798276412385</v>
      </c>
      <c r="G114" s="271"/>
      <c r="H114" s="271"/>
      <c r="I114" s="271"/>
      <c r="J114" s="271"/>
      <c r="K114" s="271"/>
      <c r="L114" s="271"/>
      <c r="M114" s="271"/>
    </row>
    <row r="115" spans="1:13" ht="14.5">
      <c r="A115" s="171" t="s">
        <v>3</v>
      </c>
      <c r="B115" s="402">
        <v>19310</v>
      </c>
      <c r="C115" s="194">
        <v>1538</v>
      </c>
      <c r="D115" s="199">
        <v>7.9647850854479545</v>
      </c>
      <c r="E115" s="194">
        <v>17772</v>
      </c>
      <c r="F115" s="197">
        <v>92.035214914552043</v>
      </c>
      <c r="G115" s="271"/>
      <c r="H115" s="271"/>
      <c r="I115" s="271"/>
      <c r="J115" s="271"/>
      <c r="K115" s="271"/>
      <c r="L115" s="271"/>
      <c r="M115" s="271"/>
    </row>
    <row r="116" spans="1:13" ht="15" thickBot="1">
      <c r="A116" s="175" t="s">
        <v>2</v>
      </c>
      <c r="B116" s="392">
        <v>15199</v>
      </c>
      <c r="C116" s="188">
        <v>779</v>
      </c>
      <c r="D116" s="202">
        <v>5.1253371932363967</v>
      </c>
      <c r="E116" s="188">
        <v>14420</v>
      </c>
      <c r="F116" s="201">
        <v>94.874662806763595</v>
      </c>
      <c r="G116" s="271"/>
      <c r="H116" s="271"/>
      <c r="I116" s="271"/>
      <c r="J116" s="271"/>
      <c r="K116" s="271"/>
      <c r="L116" s="271"/>
      <c r="M116" s="271"/>
    </row>
    <row r="117" spans="1:13" ht="14.5">
      <c r="A117" s="339" t="s">
        <v>17</v>
      </c>
      <c r="B117" s="395">
        <v>467770</v>
      </c>
      <c r="C117" s="204">
        <v>24189</v>
      </c>
      <c r="D117" s="207">
        <v>5.1711311114436578</v>
      </c>
      <c r="E117" s="204">
        <v>443581</v>
      </c>
      <c r="F117" s="205">
        <v>94.828868888556343</v>
      </c>
      <c r="G117" s="271"/>
      <c r="H117" s="271"/>
      <c r="I117" s="271"/>
      <c r="J117" s="271"/>
      <c r="K117" s="271"/>
      <c r="L117" s="271"/>
      <c r="M117" s="271"/>
    </row>
    <row r="118" spans="1:13" ht="14.5">
      <c r="A118" s="340" t="s">
        <v>19</v>
      </c>
      <c r="B118" s="396">
        <v>116207</v>
      </c>
      <c r="C118" s="209">
        <v>8137</v>
      </c>
      <c r="D118" s="306">
        <v>7.0021599387300251</v>
      </c>
      <c r="E118" s="209">
        <v>108070</v>
      </c>
      <c r="F118" s="305">
        <v>92.997840061269983</v>
      </c>
      <c r="G118" s="271"/>
      <c r="H118" s="271"/>
      <c r="I118" s="271"/>
      <c r="J118" s="271"/>
      <c r="K118" s="271"/>
      <c r="L118" s="271"/>
      <c r="M118" s="271"/>
    </row>
    <row r="119" spans="1:13" ht="15" thickBot="1">
      <c r="A119" s="341" t="s">
        <v>20</v>
      </c>
      <c r="B119" s="398">
        <v>583977</v>
      </c>
      <c r="C119" s="214">
        <v>32326</v>
      </c>
      <c r="D119" s="308">
        <v>5.5354919799923632</v>
      </c>
      <c r="E119" s="214">
        <v>551651</v>
      </c>
      <c r="F119" s="307">
        <v>94.464508020007642</v>
      </c>
      <c r="G119" s="271"/>
      <c r="H119" s="271"/>
      <c r="I119" s="271"/>
      <c r="J119" s="271"/>
      <c r="K119" s="271"/>
      <c r="L119" s="271"/>
      <c r="M119" s="271"/>
    </row>
    <row r="120" spans="1:13" ht="14.5">
      <c r="A120" s="815" t="s">
        <v>246</v>
      </c>
      <c r="B120" s="815"/>
      <c r="C120" s="815"/>
      <c r="D120" s="815"/>
      <c r="E120" s="815"/>
      <c r="F120" s="815"/>
      <c r="G120" s="271"/>
      <c r="H120" s="271"/>
      <c r="I120" s="271"/>
      <c r="J120" s="271"/>
      <c r="K120" s="271"/>
      <c r="L120" s="271"/>
      <c r="M120" s="271"/>
    </row>
    <row r="121" spans="1:13" ht="6" customHeight="1">
      <c r="A121" s="821" t="s">
        <v>302</v>
      </c>
      <c r="B121" s="821"/>
      <c r="C121" s="821"/>
      <c r="D121" s="821"/>
      <c r="E121" s="821"/>
      <c r="F121" s="821"/>
      <c r="G121" s="271"/>
      <c r="H121" s="271"/>
      <c r="I121" s="271"/>
      <c r="J121" s="271"/>
      <c r="K121" s="271"/>
      <c r="L121" s="271"/>
      <c r="M121" s="271"/>
    </row>
    <row r="122" spans="1:13" ht="14.5">
      <c r="A122" s="821"/>
      <c r="B122" s="821"/>
      <c r="C122" s="821"/>
      <c r="D122" s="821"/>
      <c r="E122" s="821"/>
      <c r="F122" s="821"/>
      <c r="G122" s="271"/>
      <c r="H122" s="271"/>
      <c r="I122" s="271"/>
      <c r="J122" s="271"/>
      <c r="K122" s="271"/>
      <c r="L122" s="271"/>
      <c r="M122" s="271"/>
    </row>
    <row r="123" spans="1:13" ht="14.5">
      <c r="A123" s="821"/>
      <c r="B123" s="821"/>
      <c r="C123" s="821"/>
      <c r="D123" s="821"/>
      <c r="E123" s="821"/>
      <c r="F123" s="821"/>
      <c r="G123" s="271"/>
      <c r="H123" s="271"/>
      <c r="I123" s="271"/>
      <c r="J123" s="271"/>
      <c r="K123" s="271"/>
      <c r="L123" s="271"/>
      <c r="M123" s="271"/>
    </row>
    <row r="124" spans="1:13" ht="14.5">
      <c r="A124" s="271"/>
      <c r="B124" s="271"/>
      <c r="C124" s="271"/>
      <c r="D124" s="271"/>
      <c r="E124" s="279"/>
      <c r="F124" s="271"/>
      <c r="G124" s="271"/>
      <c r="H124" s="271"/>
      <c r="I124" s="271"/>
      <c r="J124" s="271"/>
      <c r="K124" s="271"/>
      <c r="L124" s="271"/>
      <c r="M124" s="271"/>
    </row>
    <row r="125" spans="1:13" ht="14.5">
      <c r="A125" s="271"/>
      <c r="B125" s="271"/>
      <c r="C125" s="271"/>
      <c r="D125" s="271"/>
      <c r="E125" s="279"/>
      <c r="F125" s="271"/>
      <c r="G125" s="271"/>
      <c r="H125" s="271"/>
      <c r="I125" s="271"/>
      <c r="J125" s="271"/>
      <c r="K125" s="271"/>
      <c r="L125" s="271"/>
      <c r="M125" s="271"/>
    </row>
    <row r="126" spans="1:13" ht="14.5">
      <c r="A126" s="271"/>
      <c r="B126" s="271"/>
      <c r="C126" s="271"/>
      <c r="D126" s="271"/>
      <c r="E126" s="279"/>
      <c r="F126" s="271"/>
      <c r="G126" s="271"/>
      <c r="H126" s="271"/>
      <c r="I126" s="271"/>
      <c r="J126" s="271"/>
      <c r="K126" s="271"/>
      <c r="L126" s="271"/>
      <c r="M126" s="271"/>
    </row>
    <row r="127" spans="1:13" ht="14.5">
      <c r="A127" s="271"/>
      <c r="B127" s="271"/>
      <c r="C127" s="271"/>
      <c r="D127" s="271"/>
      <c r="E127" s="279"/>
      <c r="F127" s="271"/>
      <c r="G127" s="271"/>
      <c r="H127" s="271"/>
      <c r="I127" s="271"/>
      <c r="J127" s="271"/>
      <c r="K127" s="271"/>
      <c r="L127" s="271"/>
      <c r="M127" s="271"/>
    </row>
    <row r="128" spans="1:13" ht="14.5">
      <c r="A128" s="271"/>
      <c r="B128" s="271"/>
      <c r="C128" s="271"/>
      <c r="D128" s="271"/>
      <c r="E128" s="279"/>
      <c r="F128" s="271"/>
      <c r="G128" s="271"/>
      <c r="H128" s="271"/>
      <c r="I128" s="271"/>
      <c r="J128" s="271"/>
      <c r="K128" s="271"/>
      <c r="L128" s="271"/>
      <c r="M128" s="271"/>
    </row>
    <row r="129" spans="1:13" ht="14.5">
      <c r="A129" s="271"/>
      <c r="B129" s="271"/>
      <c r="C129" s="271"/>
      <c r="D129" s="271"/>
      <c r="E129" s="279"/>
      <c r="F129" s="271"/>
      <c r="G129" s="271"/>
      <c r="H129" s="271"/>
      <c r="I129" s="271"/>
      <c r="J129" s="271"/>
      <c r="K129" s="271"/>
      <c r="L129" s="271"/>
      <c r="M129" s="271"/>
    </row>
    <row r="130" spans="1:13" ht="14.5">
      <c r="A130" s="271"/>
      <c r="B130" s="271"/>
      <c r="C130" s="271"/>
      <c r="D130" s="271"/>
      <c r="E130" s="279"/>
      <c r="F130" s="271"/>
      <c r="G130" s="271"/>
      <c r="H130" s="271"/>
      <c r="I130" s="271"/>
      <c r="J130" s="271"/>
      <c r="K130" s="271"/>
      <c r="L130" s="271"/>
      <c r="M130" s="271"/>
    </row>
    <row r="131" spans="1:13" ht="14.5">
      <c r="A131" s="271"/>
      <c r="B131" s="271"/>
      <c r="C131" s="271"/>
      <c r="D131" s="271"/>
      <c r="E131" s="279"/>
      <c r="F131" s="271"/>
      <c r="G131" s="271"/>
      <c r="H131" s="271"/>
      <c r="I131" s="271"/>
      <c r="J131" s="271"/>
      <c r="K131" s="271"/>
      <c r="L131" s="271"/>
      <c r="M131" s="271"/>
    </row>
    <row r="132" spans="1:13" ht="14.5">
      <c r="A132" s="271"/>
      <c r="B132" s="271"/>
      <c r="C132" s="271"/>
      <c r="D132" s="271"/>
      <c r="E132" s="279"/>
      <c r="F132" s="271"/>
      <c r="G132" s="271"/>
      <c r="H132" s="271"/>
      <c r="I132" s="271"/>
      <c r="J132" s="271"/>
      <c r="K132" s="271"/>
      <c r="L132" s="271"/>
      <c r="M132" s="271"/>
    </row>
    <row r="133" spans="1:13" ht="14.5">
      <c r="A133" s="271"/>
      <c r="B133" s="271"/>
      <c r="C133" s="271"/>
      <c r="D133" s="271"/>
      <c r="E133" s="279"/>
      <c r="F133" s="271"/>
      <c r="G133" s="271"/>
      <c r="H133" s="271"/>
      <c r="I133" s="271"/>
      <c r="J133" s="271"/>
      <c r="K133" s="271"/>
      <c r="L133" s="271"/>
      <c r="M133" s="271"/>
    </row>
    <row r="134" spans="1:13" ht="14.5">
      <c r="A134" s="271"/>
      <c r="B134" s="271"/>
      <c r="C134" s="271"/>
      <c r="D134" s="271"/>
      <c r="E134" s="279"/>
      <c r="F134" s="271"/>
      <c r="G134" s="271"/>
      <c r="H134" s="271"/>
      <c r="I134" s="271"/>
      <c r="J134" s="271"/>
      <c r="K134" s="271"/>
      <c r="L134" s="271"/>
      <c r="M134" s="271"/>
    </row>
    <row r="135" spans="1:13" ht="14.5">
      <c r="A135" s="271"/>
      <c r="B135" s="271"/>
      <c r="C135" s="271"/>
      <c r="D135" s="271"/>
      <c r="E135" s="279"/>
      <c r="F135" s="271"/>
      <c r="G135" s="271"/>
      <c r="H135" s="271"/>
      <c r="I135" s="271"/>
      <c r="J135" s="271"/>
      <c r="K135" s="271"/>
      <c r="L135" s="271"/>
      <c r="M135" s="271"/>
    </row>
    <row r="136" spans="1:13" ht="14.5">
      <c r="A136" s="271"/>
      <c r="B136" s="271"/>
      <c r="C136" s="271"/>
      <c r="D136" s="271"/>
      <c r="E136" s="279"/>
      <c r="F136" s="271"/>
      <c r="G136" s="271"/>
      <c r="H136" s="271"/>
      <c r="I136" s="271"/>
      <c r="J136" s="271"/>
      <c r="K136" s="271"/>
      <c r="L136" s="271"/>
      <c r="M136" s="271"/>
    </row>
    <row r="137" spans="1:13" ht="14.5">
      <c r="A137" s="271"/>
      <c r="B137" s="271"/>
      <c r="C137" s="271"/>
      <c r="D137" s="271"/>
      <c r="E137" s="279"/>
      <c r="F137" s="271"/>
      <c r="G137" s="271"/>
      <c r="H137" s="271"/>
      <c r="I137" s="271"/>
      <c r="J137" s="271"/>
      <c r="K137" s="271"/>
      <c r="L137" s="271"/>
      <c r="M137" s="271"/>
    </row>
    <row r="138" spans="1:13" ht="14.5">
      <c r="A138" s="271"/>
      <c r="B138" s="271"/>
      <c r="C138" s="271"/>
      <c r="D138" s="271"/>
      <c r="E138" s="279"/>
      <c r="F138" s="271"/>
      <c r="G138" s="271"/>
      <c r="H138" s="271"/>
      <c r="I138" s="271"/>
      <c r="J138" s="271"/>
      <c r="K138" s="271"/>
      <c r="L138" s="271"/>
      <c r="M138" s="271"/>
    </row>
    <row r="139" spans="1:13" ht="14.5">
      <c r="A139" s="271"/>
      <c r="B139" s="271"/>
      <c r="C139" s="271"/>
      <c r="D139" s="271"/>
      <c r="E139" s="279"/>
      <c r="F139" s="271"/>
      <c r="G139" s="271"/>
      <c r="H139" s="271"/>
      <c r="I139" s="271"/>
      <c r="J139" s="271"/>
      <c r="K139" s="271"/>
      <c r="L139" s="271"/>
      <c r="M139" s="271"/>
    </row>
    <row r="140" spans="1:13" ht="14.5">
      <c r="A140" s="271"/>
      <c r="B140" s="271"/>
      <c r="C140" s="271"/>
      <c r="D140" s="271"/>
      <c r="E140" s="279"/>
      <c r="F140" s="271"/>
      <c r="G140" s="271"/>
      <c r="H140" s="271"/>
      <c r="I140" s="271"/>
      <c r="J140" s="271"/>
      <c r="K140" s="271"/>
      <c r="L140" s="271"/>
      <c r="M140" s="271"/>
    </row>
    <row r="141" spans="1:13" ht="14.5">
      <c r="A141" s="271"/>
      <c r="B141" s="271"/>
      <c r="C141" s="271"/>
      <c r="D141" s="271"/>
      <c r="E141" s="279"/>
      <c r="F141" s="271"/>
      <c r="G141" s="271"/>
      <c r="H141" s="271"/>
      <c r="I141" s="271"/>
      <c r="J141" s="271"/>
      <c r="K141" s="271"/>
      <c r="L141" s="271"/>
      <c r="M141" s="271"/>
    </row>
    <row r="142" spans="1:13" ht="14.5">
      <c r="A142" s="271"/>
      <c r="B142" s="271"/>
      <c r="C142" s="271"/>
      <c r="D142" s="271"/>
      <c r="E142" s="279"/>
      <c r="F142" s="271"/>
      <c r="G142" s="271"/>
      <c r="H142" s="271"/>
      <c r="I142" s="271"/>
      <c r="J142" s="271"/>
      <c r="K142" s="271"/>
      <c r="L142" s="271"/>
      <c r="M142" s="271"/>
    </row>
    <row r="143" spans="1:13" ht="14.5">
      <c r="A143" s="271"/>
      <c r="B143" s="271"/>
      <c r="C143" s="271"/>
      <c r="D143" s="271"/>
      <c r="E143" s="279"/>
      <c r="F143" s="271"/>
      <c r="G143" s="271"/>
      <c r="H143" s="271"/>
      <c r="I143" s="271"/>
      <c r="J143" s="271"/>
      <c r="K143" s="271"/>
      <c r="L143" s="271"/>
      <c r="M143" s="271"/>
    </row>
    <row r="144" spans="1:13" ht="14.5">
      <c r="A144" s="271"/>
      <c r="B144" s="271"/>
      <c r="C144" s="271"/>
      <c r="D144" s="271"/>
      <c r="E144" s="279"/>
      <c r="F144" s="271"/>
      <c r="G144" s="271"/>
      <c r="H144" s="271"/>
      <c r="I144" s="271"/>
      <c r="J144" s="271"/>
      <c r="K144" s="271"/>
      <c r="L144" s="271"/>
      <c r="M144" s="271"/>
    </row>
    <row r="145" spans="1:13" ht="14.5">
      <c r="A145" s="271"/>
      <c r="B145" s="271"/>
      <c r="C145" s="271"/>
      <c r="D145" s="271"/>
      <c r="E145" s="279"/>
      <c r="F145" s="271"/>
      <c r="G145" s="271"/>
      <c r="H145" s="271"/>
      <c r="I145" s="271"/>
      <c r="J145" s="271"/>
      <c r="K145" s="271"/>
      <c r="L145" s="271"/>
      <c r="M145" s="271"/>
    </row>
    <row r="146" spans="1:13" ht="14.5">
      <c r="A146" s="271"/>
      <c r="B146" s="271"/>
      <c r="C146" s="271"/>
      <c r="D146" s="271"/>
      <c r="E146" s="279"/>
      <c r="F146" s="271"/>
      <c r="G146" s="271"/>
      <c r="H146" s="271"/>
      <c r="I146" s="271"/>
      <c r="J146" s="271"/>
      <c r="K146" s="271"/>
      <c r="L146" s="271"/>
      <c r="M146" s="271"/>
    </row>
    <row r="147" spans="1:13" ht="14.5">
      <c r="A147" s="271"/>
      <c r="B147" s="271"/>
      <c r="C147" s="271"/>
      <c r="D147" s="271"/>
      <c r="E147" s="279"/>
      <c r="F147" s="271"/>
      <c r="G147" s="271"/>
      <c r="H147" s="271"/>
      <c r="I147" s="271"/>
      <c r="J147" s="271"/>
      <c r="K147" s="271"/>
      <c r="L147" s="271"/>
      <c r="M147" s="271"/>
    </row>
    <row r="148" spans="1:13" ht="14.5">
      <c r="A148" s="271"/>
      <c r="B148" s="271"/>
      <c r="C148" s="271"/>
      <c r="D148" s="271"/>
      <c r="E148" s="279"/>
      <c r="F148" s="271"/>
      <c r="G148" s="271"/>
      <c r="H148" s="271"/>
      <c r="I148" s="271"/>
      <c r="J148" s="271"/>
      <c r="K148" s="271"/>
      <c r="L148" s="271"/>
      <c r="M148" s="271"/>
    </row>
    <row r="149" spans="1:13" ht="14.5">
      <c r="A149" s="271"/>
      <c r="B149" s="271"/>
      <c r="C149" s="271"/>
      <c r="D149" s="271"/>
      <c r="E149" s="279"/>
      <c r="F149" s="271"/>
      <c r="G149" s="271"/>
      <c r="H149" s="271"/>
      <c r="I149" s="271"/>
      <c r="J149" s="271"/>
      <c r="K149" s="271"/>
      <c r="L149" s="271"/>
      <c r="M149" s="271"/>
    </row>
    <row r="150" spans="1:13" ht="14.5">
      <c r="A150" s="271"/>
      <c r="B150" s="271"/>
      <c r="C150" s="271"/>
      <c r="D150" s="271"/>
      <c r="E150" s="279"/>
      <c r="F150" s="271"/>
      <c r="G150" s="271"/>
      <c r="H150" s="271"/>
      <c r="I150" s="271"/>
      <c r="J150" s="271"/>
      <c r="K150" s="271"/>
      <c r="L150" s="271"/>
      <c r="M150" s="271"/>
    </row>
    <row r="151" spans="1:13" ht="14.5">
      <c r="A151" s="271"/>
      <c r="B151" s="271"/>
      <c r="C151" s="271"/>
      <c r="D151" s="271"/>
      <c r="E151" s="279"/>
      <c r="F151" s="271"/>
      <c r="G151" s="271"/>
      <c r="H151" s="271"/>
      <c r="I151" s="271"/>
      <c r="J151" s="271"/>
      <c r="K151" s="271"/>
      <c r="L151" s="271"/>
      <c r="M151" s="271"/>
    </row>
    <row r="152" spans="1:13" ht="14.5">
      <c r="A152" s="271"/>
      <c r="B152" s="271"/>
      <c r="C152" s="271"/>
      <c r="D152" s="271"/>
      <c r="E152" s="279"/>
      <c r="F152" s="271"/>
      <c r="G152" s="271"/>
      <c r="H152" s="271"/>
      <c r="I152" s="271"/>
      <c r="J152" s="271"/>
      <c r="K152" s="271"/>
      <c r="L152" s="271"/>
      <c r="M152" s="271"/>
    </row>
    <row r="153" spans="1:13" ht="14.5">
      <c r="A153" s="271"/>
      <c r="B153" s="271"/>
      <c r="C153" s="271"/>
      <c r="D153" s="271"/>
      <c r="E153" s="279"/>
      <c r="F153" s="271"/>
      <c r="G153" s="271"/>
      <c r="H153" s="271"/>
      <c r="I153" s="271"/>
      <c r="J153" s="271"/>
      <c r="K153" s="271"/>
      <c r="L153" s="271"/>
      <c r="M153" s="271"/>
    </row>
    <row r="154" spans="1:13" ht="14.5">
      <c r="A154" s="271"/>
      <c r="B154" s="271"/>
      <c r="C154" s="271"/>
      <c r="D154" s="271"/>
      <c r="E154" s="279"/>
      <c r="F154" s="271"/>
      <c r="G154" s="271"/>
      <c r="H154" s="271"/>
      <c r="I154" s="271"/>
      <c r="J154" s="271"/>
      <c r="K154" s="271"/>
      <c r="L154" s="271"/>
      <c r="M154" s="271"/>
    </row>
    <row r="155" spans="1:13" ht="14.5">
      <c r="A155" s="271"/>
      <c r="B155" s="271"/>
      <c r="C155" s="271"/>
      <c r="D155" s="271"/>
      <c r="E155" s="279"/>
      <c r="F155" s="271"/>
      <c r="G155" s="271"/>
      <c r="H155" s="271"/>
      <c r="I155" s="271"/>
      <c r="J155" s="271"/>
      <c r="K155" s="271"/>
      <c r="L155" s="271"/>
      <c r="M155" s="271"/>
    </row>
    <row r="156" spans="1:13" ht="14.5">
      <c r="A156" s="271"/>
      <c r="B156" s="271"/>
      <c r="C156" s="271"/>
      <c r="D156" s="271"/>
      <c r="E156" s="279"/>
      <c r="F156" s="271"/>
      <c r="G156" s="271"/>
      <c r="H156" s="271"/>
      <c r="I156" s="271"/>
      <c r="J156" s="271"/>
      <c r="K156" s="271"/>
      <c r="L156" s="271"/>
      <c r="M156" s="271"/>
    </row>
    <row r="157" spans="1:13" ht="14.5">
      <c r="A157" s="271"/>
      <c r="B157" s="271"/>
      <c r="C157" s="271"/>
      <c r="D157" s="271"/>
      <c r="E157" s="279"/>
      <c r="F157" s="271"/>
      <c r="G157" s="271"/>
      <c r="H157" s="271"/>
      <c r="I157" s="271"/>
      <c r="J157" s="271"/>
      <c r="K157" s="271"/>
      <c r="L157" s="271"/>
      <c r="M157" s="271"/>
    </row>
    <row r="158" spans="1:13" ht="14.5">
      <c r="A158" s="271"/>
      <c r="B158" s="271"/>
      <c r="C158" s="271"/>
      <c r="D158" s="271"/>
      <c r="E158" s="279"/>
      <c r="F158" s="271"/>
      <c r="G158" s="271"/>
      <c r="H158" s="271"/>
      <c r="I158" s="271"/>
      <c r="J158" s="271"/>
      <c r="K158" s="271"/>
      <c r="L158" s="271"/>
      <c r="M158" s="271"/>
    </row>
    <row r="159" spans="1:13" ht="14.5">
      <c r="A159" s="271"/>
      <c r="B159" s="271"/>
      <c r="C159" s="271"/>
      <c r="D159" s="271"/>
      <c r="E159" s="279"/>
      <c r="F159" s="271"/>
      <c r="G159" s="271"/>
      <c r="H159" s="271"/>
      <c r="I159" s="271"/>
      <c r="J159" s="271"/>
      <c r="K159" s="271"/>
      <c r="L159" s="271"/>
      <c r="M159" s="271"/>
    </row>
    <row r="160" spans="1:13" ht="14.5">
      <c r="A160" s="271"/>
      <c r="B160" s="271"/>
      <c r="C160" s="271"/>
      <c r="D160" s="271"/>
      <c r="E160" s="279"/>
      <c r="F160" s="271"/>
      <c r="G160" s="271"/>
      <c r="H160" s="271"/>
      <c r="I160" s="271"/>
      <c r="J160" s="271"/>
      <c r="K160" s="271"/>
      <c r="L160" s="271"/>
      <c r="M160" s="271"/>
    </row>
    <row r="161" spans="1:13" ht="14.5">
      <c r="A161" s="271"/>
      <c r="B161" s="271"/>
      <c r="C161" s="271"/>
      <c r="D161" s="271"/>
      <c r="E161" s="279"/>
      <c r="F161" s="271"/>
      <c r="G161" s="271"/>
      <c r="H161" s="271"/>
      <c r="I161" s="271"/>
      <c r="J161" s="271"/>
      <c r="K161" s="271"/>
      <c r="L161" s="271"/>
      <c r="M161" s="271"/>
    </row>
    <row r="162" spans="1:13" ht="14.5">
      <c r="A162" s="271"/>
      <c r="B162" s="271"/>
      <c r="C162" s="271"/>
      <c r="D162" s="271"/>
      <c r="E162" s="279"/>
      <c r="F162" s="271"/>
      <c r="G162" s="271"/>
      <c r="H162" s="271"/>
      <c r="I162" s="271"/>
      <c r="J162" s="271"/>
      <c r="K162" s="271"/>
      <c r="L162" s="271"/>
      <c r="M162" s="271"/>
    </row>
  </sheetData>
  <customSheetViews>
    <customSheetView guid="{0995CD4B-3C75-457A-AB77-49903FF8A611}" scale="90">
      <selection activeCell="A2" sqref="A2"/>
      <pageMargins left="0.7" right="0.7" top="0.78740157499999996" bottom="0.78740157499999996" header="0.3" footer="0.3"/>
      <pageSetup paperSize="9" orientation="portrait" r:id="rId1"/>
    </customSheetView>
  </customSheetViews>
  <mergeCells count="43">
    <mergeCell ref="A121:F123"/>
    <mergeCell ref="E69:F69"/>
    <mergeCell ref="B70:C70"/>
    <mergeCell ref="A95:F95"/>
    <mergeCell ref="B98:B99"/>
    <mergeCell ref="C98:F98"/>
    <mergeCell ref="A98:A100"/>
    <mergeCell ref="B100:C100"/>
    <mergeCell ref="C99:D99"/>
    <mergeCell ref="A120:F120"/>
    <mergeCell ref="A68:A70"/>
    <mergeCell ref="B68:B69"/>
    <mergeCell ref="C68:F68"/>
    <mergeCell ref="E99:F99"/>
    <mergeCell ref="C69:D69"/>
    <mergeCell ref="A90:F90"/>
    <mergeCell ref="A60:F60"/>
    <mergeCell ref="A91:F93"/>
    <mergeCell ref="A61:F63"/>
    <mergeCell ref="A65:F65"/>
    <mergeCell ref="A97:F97"/>
    <mergeCell ref="A67:F67"/>
    <mergeCell ref="A27:F27"/>
    <mergeCell ref="A28:F28"/>
    <mergeCell ref="A30:F32"/>
    <mergeCell ref="A59:F59"/>
    <mergeCell ref="A34:F34"/>
    <mergeCell ref="B39:C39"/>
    <mergeCell ref="A37:A39"/>
    <mergeCell ref="B37:B38"/>
    <mergeCell ref="C37:F37"/>
    <mergeCell ref="C38:D38"/>
    <mergeCell ref="E38:F38"/>
    <mergeCell ref="A29:F29"/>
    <mergeCell ref="A36:F36"/>
    <mergeCell ref="A1:F1"/>
    <mergeCell ref="A5:A7"/>
    <mergeCell ref="B5:B6"/>
    <mergeCell ref="C5:F5"/>
    <mergeCell ref="C6:D6"/>
    <mergeCell ref="E6:F6"/>
    <mergeCell ref="B7:C7"/>
    <mergeCell ref="A4:F4"/>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1"/>
  <sheetViews>
    <sheetView zoomScale="80" zoomScaleNormal="80" workbookViewId="0">
      <pane xSplit="1" topLeftCell="B1" activePane="topRight" state="frozen"/>
      <selection pane="topRight" activeCell="A2" sqref="A2"/>
    </sheetView>
  </sheetViews>
  <sheetFormatPr baseColWidth="10" defaultColWidth="10.58203125" defaultRowHeight="14.5"/>
  <cols>
    <col min="1" max="1" width="22.33203125" style="52" customWidth="1"/>
    <col min="2" max="21" width="11.08203125" style="52" customWidth="1"/>
    <col min="22" max="16384" width="10.58203125" style="52"/>
  </cols>
  <sheetData>
    <row r="1" spans="1:35" ht="23.5">
      <c r="A1" s="836">
        <v>2021</v>
      </c>
      <c r="B1" s="836"/>
      <c r="C1" s="836"/>
      <c r="D1" s="836"/>
      <c r="E1" s="836"/>
      <c r="F1" s="836"/>
      <c r="G1" s="836"/>
      <c r="H1" s="836"/>
      <c r="I1" s="836"/>
      <c r="J1" s="836"/>
      <c r="K1" s="836"/>
      <c r="L1" s="836"/>
      <c r="M1" s="836"/>
      <c r="N1" s="837"/>
      <c r="O1" s="837"/>
      <c r="P1" s="837"/>
      <c r="Q1" s="837"/>
      <c r="R1" s="837"/>
      <c r="S1" s="837"/>
      <c r="T1" s="837"/>
      <c r="U1" s="837"/>
      <c r="V1" s="132"/>
      <c r="W1" s="132"/>
      <c r="X1" s="132"/>
      <c r="Y1" s="132"/>
      <c r="Z1" s="132"/>
      <c r="AA1" s="132"/>
      <c r="AB1" s="132"/>
      <c r="AC1" s="132"/>
      <c r="AD1" s="132"/>
      <c r="AE1" s="132"/>
      <c r="AF1" s="132"/>
      <c r="AG1" s="132"/>
    </row>
    <row r="2" spans="1:35" s="725" customFormat="1" ht="13">
      <c r="A2" s="779" t="s">
        <v>109</v>
      </c>
      <c r="B2" s="712"/>
      <c r="C2" s="723"/>
      <c r="D2" s="712"/>
      <c r="E2" s="712"/>
      <c r="F2" s="723"/>
      <c r="G2" s="712"/>
      <c r="H2" s="712"/>
      <c r="I2" s="712"/>
      <c r="J2" s="712"/>
      <c r="K2" s="712"/>
      <c r="L2" s="712"/>
      <c r="M2" s="712"/>
      <c r="N2" s="712"/>
      <c r="O2" s="712"/>
      <c r="P2" s="712"/>
      <c r="Q2" s="712"/>
      <c r="R2" s="712"/>
      <c r="S2" s="719"/>
      <c r="T2" s="712"/>
      <c r="U2" s="723"/>
      <c r="V2" s="724"/>
      <c r="W2" s="724"/>
      <c r="X2" s="724"/>
      <c r="Y2" s="724"/>
      <c r="Z2" s="724"/>
      <c r="AA2" s="724"/>
      <c r="AB2" s="724"/>
      <c r="AC2" s="724"/>
      <c r="AD2" s="724"/>
      <c r="AE2" s="724"/>
      <c r="AF2" s="724"/>
      <c r="AG2" s="724"/>
    </row>
    <row r="3" spans="1:35">
      <c r="A3" s="271"/>
      <c r="B3" s="271"/>
      <c r="C3" s="338"/>
      <c r="D3" s="271"/>
      <c r="E3" s="271"/>
      <c r="F3" s="338"/>
      <c r="G3" s="271"/>
      <c r="H3" s="271"/>
      <c r="I3" s="271"/>
      <c r="J3" s="271"/>
      <c r="K3" s="271"/>
      <c r="L3" s="271"/>
      <c r="M3" s="271"/>
      <c r="N3" s="3"/>
      <c r="O3" s="3"/>
      <c r="P3" s="3"/>
      <c r="Q3" s="3"/>
      <c r="R3" s="3"/>
      <c r="S3" s="8"/>
      <c r="T3" s="3"/>
      <c r="U3" s="9"/>
      <c r="V3" s="6"/>
      <c r="W3" s="6"/>
      <c r="X3" s="6"/>
      <c r="Y3" s="6"/>
      <c r="Z3" s="6"/>
      <c r="AA3" s="6"/>
      <c r="AB3" s="6"/>
      <c r="AC3" s="6"/>
      <c r="AD3" s="6"/>
      <c r="AE3" s="6"/>
      <c r="AF3" s="6"/>
      <c r="AG3" s="6"/>
    </row>
    <row r="4" spans="1:35" ht="16.5">
      <c r="A4" s="843" t="s">
        <v>316</v>
      </c>
      <c r="B4" s="843"/>
      <c r="C4" s="843"/>
      <c r="D4" s="843"/>
      <c r="E4" s="843"/>
      <c r="F4" s="843"/>
      <c r="G4" s="843"/>
      <c r="H4" s="843"/>
      <c r="I4" s="843"/>
      <c r="J4" s="843"/>
      <c r="K4" s="843"/>
      <c r="L4" s="843"/>
      <c r="M4" s="843"/>
      <c r="N4" s="843"/>
      <c r="O4" s="843"/>
      <c r="P4" s="843"/>
      <c r="Q4" s="843"/>
      <c r="R4" s="843"/>
      <c r="S4" s="843"/>
      <c r="T4" s="843"/>
      <c r="U4" s="843"/>
      <c r="V4" s="3"/>
      <c r="W4" s="3"/>
      <c r="X4" s="3"/>
      <c r="Y4" s="3"/>
      <c r="Z4" s="3"/>
      <c r="AA4" s="3"/>
      <c r="AB4" s="3"/>
      <c r="AC4" s="3"/>
      <c r="AD4" s="3"/>
      <c r="AE4" s="3"/>
      <c r="AF4" s="3"/>
      <c r="AG4" s="3"/>
    </row>
    <row r="5" spans="1:35">
      <c r="A5" s="805" t="s">
        <v>21</v>
      </c>
      <c r="B5" s="834" t="s">
        <v>22</v>
      </c>
      <c r="C5" s="832"/>
      <c r="D5" s="830" t="s">
        <v>23</v>
      </c>
      <c r="E5" s="831"/>
      <c r="F5" s="831"/>
      <c r="G5" s="831"/>
      <c r="H5" s="831"/>
      <c r="I5" s="831"/>
      <c r="J5" s="831"/>
      <c r="K5" s="831"/>
      <c r="L5" s="831"/>
      <c r="M5" s="831"/>
      <c r="N5" s="831"/>
      <c r="O5" s="831"/>
      <c r="P5" s="831"/>
      <c r="Q5" s="831"/>
      <c r="R5" s="831"/>
      <c r="S5" s="831"/>
      <c r="T5" s="831"/>
      <c r="U5" s="831"/>
      <c r="V5" s="128"/>
      <c r="W5" s="128"/>
      <c r="X5" s="128"/>
      <c r="Y5" s="128"/>
      <c r="Z5" s="128"/>
      <c r="AA5" s="128"/>
      <c r="AB5" s="128"/>
      <c r="AC5" s="128"/>
      <c r="AD5" s="128"/>
      <c r="AE5" s="128"/>
      <c r="AF5" s="128"/>
      <c r="AG5" s="128"/>
    </row>
    <row r="6" spans="1:35">
      <c r="A6" s="805"/>
      <c r="B6" s="834"/>
      <c r="C6" s="832"/>
      <c r="D6" s="830" t="s">
        <v>46</v>
      </c>
      <c r="E6" s="831"/>
      <c r="F6" s="831"/>
      <c r="G6" s="831"/>
      <c r="H6" s="831"/>
      <c r="I6" s="831"/>
      <c r="J6" s="831"/>
      <c r="K6" s="831"/>
      <c r="L6" s="832"/>
      <c r="M6" s="830" t="s">
        <v>47</v>
      </c>
      <c r="N6" s="831"/>
      <c r="O6" s="831"/>
      <c r="P6" s="831"/>
      <c r="Q6" s="831"/>
      <c r="R6" s="831"/>
      <c r="S6" s="831"/>
      <c r="T6" s="831"/>
      <c r="U6" s="831"/>
      <c r="V6" s="128"/>
      <c r="W6" s="128"/>
      <c r="X6" s="128"/>
      <c r="Y6" s="128"/>
      <c r="Z6" s="128"/>
      <c r="AA6" s="128"/>
      <c r="AB6" s="128"/>
      <c r="AC6" s="128"/>
      <c r="AD6" s="128"/>
      <c r="AE6" s="128"/>
      <c r="AF6" s="128"/>
      <c r="AG6" s="128"/>
    </row>
    <row r="7" spans="1:35" ht="15" customHeight="1">
      <c r="A7" s="805"/>
      <c r="B7" s="834"/>
      <c r="C7" s="832"/>
      <c r="D7" s="824" t="s">
        <v>0</v>
      </c>
      <c r="E7" s="826" t="s">
        <v>1</v>
      </c>
      <c r="F7" s="828" t="s">
        <v>64</v>
      </c>
      <c r="G7" s="830" t="s">
        <v>23</v>
      </c>
      <c r="H7" s="831"/>
      <c r="I7" s="831"/>
      <c r="J7" s="831"/>
      <c r="K7" s="831"/>
      <c r="L7" s="832"/>
      <c r="M7" s="824" t="s">
        <v>0</v>
      </c>
      <c r="N7" s="840" t="s">
        <v>1</v>
      </c>
      <c r="O7" s="832" t="s">
        <v>105</v>
      </c>
      <c r="P7" s="830" t="s">
        <v>106</v>
      </c>
      <c r="Q7" s="831"/>
      <c r="R7" s="831"/>
      <c r="S7" s="831"/>
      <c r="T7" s="831"/>
      <c r="U7" s="831"/>
      <c r="V7" s="128"/>
      <c r="W7" s="128"/>
      <c r="X7" s="128"/>
      <c r="Y7" s="128"/>
      <c r="Z7" s="128"/>
      <c r="AA7" s="128"/>
      <c r="AB7" s="128"/>
      <c r="AC7" s="128"/>
      <c r="AD7" s="128"/>
      <c r="AE7" s="128"/>
      <c r="AF7" s="128"/>
      <c r="AG7" s="128"/>
    </row>
    <row r="8" spans="1:35" ht="15" customHeight="1">
      <c r="A8" s="805"/>
      <c r="B8" s="834"/>
      <c r="C8" s="832"/>
      <c r="D8" s="824"/>
      <c r="E8" s="826"/>
      <c r="F8" s="828"/>
      <c r="G8" s="830" t="s">
        <v>102</v>
      </c>
      <c r="H8" s="832"/>
      <c r="I8" s="830" t="s">
        <v>107</v>
      </c>
      <c r="J8" s="832"/>
      <c r="K8" s="830" t="s">
        <v>83</v>
      </c>
      <c r="L8" s="832"/>
      <c r="M8" s="824"/>
      <c r="N8" s="840"/>
      <c r="O8" s="832"/>
      <c r="P8" s="830" t="s">
        <v>102</v>
      </c>
      <c r="Q8" s="832"/>
      <c r="R8" s="830" t="s">
        <v>107</v>
      </c>
      <c r="S8" s="832"/>
      <c r="T8" s="830" t="s">
        <v>83</v>
      </c>
      <c r="U8" s="831"/>
      <c r="V8" s="128"/>
      <c r="W8" s="128"/>
      <c r="X8" s="128"/>
      <c r="Y8" s="128"/>
      <c r="Z8" s="128"/>
      <c r="AA8" s="128"/>
      <c r="AB8" s="128"/>
      <c r="AC8" s="128"/>
      <c r="AD8" s="128"/>
      <c r="AE8" s="128"/>
      <c r="AF8" s="128"/>
      <c r="AG8" s="128"/>
    </row>
    <row r="9" spans="1:35" ht="35.15" customHeight="1" thickBot="1">
      <c r="A9" s="806"/>
      <c r="B9" s="760" t="s">
        <v>0</v>
      </c>
      <c r="C9" s="458" t="s">
        <v>105</v>
      </c>
      <c r="D9" s="847"/>
      <c r="E9" s="827"/>
      <c r="F9" s="829"/>
      <c r="G9" s="760" t="s">
        <v>0</v>
      </c>
      <c r="H9" s="776" t="s">
        <v>1</v>
      </c>
      <c r="I9" s="760" t="s">
        <v>0</v>
      </c>
      <c r="J9" s="776" t="s">
        <v>1</v>
      </c>
      <c r="K9" s="760" t="s">
        <v>0</v>
      </c>
      <c r="L9" s="776" t="s">
        <v>1</v>
      </c>
      <c r="M9" s="825"/>
      <c r="N9" s="841"/>
      <c r="O9" s="842"/>
      <c r="P9" s="760" t="s">
        <v>0</v>
      </c>
      <c r="Q9" s="776" t="s">
        <v>1</v>
      </c>
      <c r="R9" s="760" t="s">
        <v>0</v>
      </c>
      <c r="S9" s="776" t="s">
        <v>1</v>
      </c>
      <c r="T9" s="760" t="s">
        <v>0</v>
      </c>
      <c r="U9" s="776" t="s">
        <v>1</v>
      </c>
      <c r="V9" s="130"/>
      <c r="W9" s="129"/>
      <c r="X9" s="130"/>
      <c r="Y9" s="129"/>
      <c r="Z9" s="130"/>
      <c r="AA9" s="129"/>
      <c r="AB9" s="130"/>
      <c r="AC9" s="129"/>
      <c r="AD9" s="130"/>
      <c r="AE9" s="129"/>
      <c r="AF9" s="130"/>
      <c r="AG9" s="129"/>
    </row>
    <row r="10" spans="1:35">
      <c r="A10" s="171" t="s">
        <v>16</v>
      </c>
      <c r="B10" s="343">
        <f>D10+M10</f>
        <v>99803</v>
      </c>
      <c r="C10" s="349">
        <v>38.989953692042249</v>
      </c>
      <c r="D10" s="431">
        <f>G10+I10+K10</f>
        <v>5984</v>
      </c>
      <c r="E10" s="344">
        <f t="shared" ref="E10:E28" si="0">D10/B10*100</f>
        <v>5.9958117491458172</v>
      </c>
      <c r="F10" s="349">
        <v>30.900835073068933</v>
      </c>
      <c r="G10" s="343">
        <v>3316</v>
      </c>
      <c r="H10" s="468">
        <f t="shared" ref="H10:H28" si="1">G10/$D10*100</f>
        <v>55.414438502673804</v>
      </c>
      <c r="I10" s="343">
        <v>2397</v>
      </c>
      <c r="J10" s="468">
        <f t="shared" ref="J10:J28" si="2">I10/$D10*100</f>
        <v>40.05681818181818</v>
      </c>
      <c r="K10" s="343">
        <v>271</v>
      </c>
      <c r="L10" s="349">
        <f t="shared" ref="L10:L28" si="3">K10/$D10*100</f>
        <v>4.5287433155080219</v>
      </c>
      <c r="M10" s="343">
        <f>P10+R10+T10</f>
        <v>93819</v>
      </c>
      <c r="N10" s="112">
        <f>M10/B10*100</f>
        <v>94.004188250854185</v>
      </c>
      <c r="O10" s="117">
        <v>39.55199137966757</v>
      </c>
      <c r="P10" s="111">
        <v>27405</v>
      </c>
      <c r="Q10" s="473">
        <f>P10/M10*100</f>
        <v>29.210501071211585</v>
      </c>
      <c r="R10" s="432">
        <v>50781</v>
      </c>
      <c r="S10" s="483">
        <f>R10/M10*100</f>
        <v>54.126562849742591</v>
      </c>
      <c r="T10" s="478">
        <v>15633</v>
      </c>
      <c r="U10" s="118">
        <f>T10/M10*100</f>
        <v>16.662936079045824</v>
      </c>
      <c r="V10" s="131"/>
      <c r="W10" s="75"/>
      <c r="X10" s="131"/>
      <c r="Y10" s="75"/>
      <c r="Z10" s="131"/>
      <c r="AA10" s="75"/>
      <c r="AB10" s="131"/>
      <c r="AC10" s="75"/>
      <c r="AD10" s="131"/>
      <c r="AE10" s="75"/>
      <c r="AF10" s="131"/>
      <c r="AG10" s="75"/>
      <c r="AI10" s="79"/>
    </row>
    <row r="11" spans="1:35">
      <c r="A11" s="169" t="s">
        <v>15</v>
      </c>
      <c r="B11" s="345">
        <f t="shared" ref="B11:B28" si="4">D11+M11</f>
        <v>100886</v>
      </c>
      <c r="C11" s="346">
        <v>37.867788332046317</v>
      </c>
      <c r="D11" s="433">
        <f t="shared" ref="D11:D28" si="5">G11+I11+K11</f>
        <v>4312</v>
      </c>
      <c r="E11" s="347">
        <f t="shared" si="0"/>
        <v>4.2741311975893588</v>
      </c>
      <c r="F11" s="346">
        <v>30.798982605841818</v>
      </c>
      <c r="G11" s="345">
        <v>2400</v>
      </c>
      <c r="H11" s="469">
        <f t="shared" si="1"/>
        <v>55.658627087198518</v>
      </c>
      <c r="I11" s="345">
        <v>1701</v>
      </c>
      <c r="J11" s="469">
        <f t="shared" si="2"/>
        <v>39.448051948051948</v>
      </c>
      <c r="K11" s="345">
        <v>211</v>
      </c>
      <c r="L11" s="346">
        <f t="shared" si="3"/>
        <v>4.8933209647495364</v>
      </c>
      <c r="M11" s="345">
        <f t="shared" ref="M11:M28" si="6">P11+R11+T11</f>
        <v>96574</v>
      </c>
      <c r="N11" s="116">
        <f t="shared" ref="N11:N28" si="7">M11/B11*100</f>
        <v>95.725868802410645</v>
      </c>
      <c r="O11" s="114">
        <v>38.276926145429655</v>
      </c>
      <c r="P11" s="113">
        <v>29115</v>
      </c>
      <c r="Q11" s="474">
        <f t="shared" ref="Q11:Q28" si="8">P11/M11*100</f>
        <v>30.147865885227908</v>
      </c>
      <c r="R11" s="32">
        <v>54259</v>
      </c>
      <c r="S11" s="484">
        <f t="shared" ref="S11:S28" si="9">R11/M11*100</f>
        <v>56.183859009671345</v>
      </c>
      <c r="T11" s="479">
        <v>13200</v>
      </c>
      <c r="U11" s="73">
        <f t="shared" ref="U11:U28" si="10">T11/M11*100</f>
        <v>13.668275105100752</v>
      </c>
      <c r="V11" s="131"/>
      <c r="W11" s="75"/>
      <c r="X11" s="131"/>
      <c r="Y11" s="75"/>
      <c r="Z11" s="131"/>
      <c r="AA11" s="75"/>
      <c r="AB11" s="131"/>
      <c r="AC11" s="75"/>
      <c r="AD11" s="131"/>
      <c r="AE11" s="75"/>
      <c r="AF11" s="131"/>
      <c r="AG11" s="75"/>
      <c r="AI11" s="79"/>
    </row>
    <row r="12" spans="1:35">
      <c r="A12" s="171" t="s">
        <v>18</v>
      </c>
      <c r="B12" s="343">
        <f t="shared" si="4"/>
        <v>35076</v>
      </c>
      <c r="C12" s="349">
        <v>40.258068194777017</v>
      </c>
      <c r="D12" s="431">
        <f t="shared" si="5"/>
        <v>4411</v>
      </c>
      <c r="E12" s="344">
        <f t="shared" si="0"/>
        <v>12.575550233778083</v>
      </c>
      <c r="F12" s="349">
        <v>35.231013375651798</v>
      </c>
      <c r="G12" s="343">
        <v>1387</v>
      </c>
      <c r="H12" s="468">
        <f t="shared" si="1"/>
        <v>31.444116980276583</v>
      </c>
      <c r="I12" s="343">
        <v>2748</v>
      </c>
      <c r="J12" s="468">
        <f t="shared" si="2"/>
        <v>62.298798458399453</v>
      </c>
      <c r="K12" s="343">
        <v>276</v>
      </c>
      <c r="L12" s="349">
        <f t="shared" si="3"/>
        <v>6.2570845613239623</v>
      </c>
      <c r="M12" s="343">
        <f t="shared" si="6"/>
        <v>30665</v>
      </c>
      <c r="N12" s="112">
        <f t="shared" si="7"/>
        <v>87.424449766221926</v>
      </c>
      <c r="O12" s="117">
        <v>40.981183759986699</v>
      </c>
      <c r="P12" s="111">
        <v>6477</v>
      </c>
      <c r="Q12" s="473">
        <f t="shared" si="8"/>
        <v>21.121800097831404</v>
      </c>
      <c r="R12" s="432">
        <v>18371</v>
      </c>
      <c r="S12" s="483">
        <f t="shared" si="9"/>
        <v>59.908690689711399</v>
      </c>
      <c r="T12" s="478">
        <v>5817</v>
      </c>
      <c r="U12" s="118">
        <f t="shared" si="10"/>
        <v>18.969509212457201</v>
      </c>
      <c r="V12" s="131"/>
      <c r="W12" s="75"/>
      <c r="X12" s="131"/>
      <c r="Y12" s="75"/>
      <c r="Z12" s="131"/>
      <c r="AA12" s="75"/>
      <c r="AB12" s="131"/>
      <c r="AC12" s="75"/>
      <c r="AD12" s="131"/>
      <c r="AE12" s="75"/>
      <c r="AF12" s="131"/>
      <c r="AG12" s="75"/>
      <c r="AI12" s="79"/>
    </row>
    <row r="13" spans="1:35">
      <c r="A13" s="169" t="s">
        <v>14</v>
      </c>
      <c r="B13" s="345">
        <f t="shared" si="4"/>
        <v>19178</v>
      </c>
      <c r="C13" s="346">
        <v>41.301271926178501</v>
      </c>
      <c r="D13" s="433">
        <f t="shared" si="5"/>
        <v>1456</v>
      </c>
      <c r="E13" s="347">
        <f t="shared" si="0"/>
        <v>7.5920325372823037</v>
      </c>
      <c r="F13" s="346">
        <v>33.203225806451684</v>
      </c>
      <c r="G13" s="345">
        <v>490</v>
      </c>
      <c r="H13" s="469">
        <f t="shared" si="1"/>
        <v>33.653846153846153</v>
      </c>
      <c r="I13" s="345">
        <v>919</v>
      </c>
      <c r="J13" s="469">
        <f t="shared" si="2"/>
        <v>63.118131868131869</v>
      </c>
      <c r="K13" s="345">
        <v>47</v>
      </c>
      <c r="L13" s="346">
        <f t="shared" si="3"/>
        <v>3.2280219780219785</v>
      </c>
      <c r="M13" s="345">
        <f t="shared" si="6"/>
        <v>17722</v>
      </c>
      <c r="N13" s="116">
        <f t="shared" si="7"/>
        <v>92.407967462717693</v>
      </c>
      <c r="O13" s="114">
        <v>42.231995551024042</v>
      </c>
      <c r="P13" s="113">
        <v>2957</v>
      </c>
      <c r="Q13" s="474">
        <f t="shared" si="8"/>
        <v>16.685475679945831</v>
      </c>
      <c r="R13" s="32">
        <v>10909</v>
      </c>
      <c r="S13" s="484">
        <f t="shared" si="9"/>
        <v>61.556257758717983</v>
      </c>
      <c r="T13" s="479">
        <v>3856</v>
      </c>
      <c r="U13" s="73">
        <f t="shared" si="10"/>
        <v>21.758266561336193</v>
      </c>
      <c r="V13" s="131"/>
      <c r="W13" s="75"/>
      <c r="X13" s="131"/>
      <c r="Y13" s="75"/>
      <c r="Z13" s="131"/>
      <c r="AA13" s="75"/>
      <c r="AB13" s="131"/>
      <c r="AC13" s="75"/>
      <c r="AD13" s="131"/>
      <c r="AE13" s="75"/>
      <c r="AF13" s="131"/>
      <c r="AG13" s="75"/>
      <c r="AI13" s="79"/>
    </row>
    <row r="14" spans="1:35">
      <c r="A14" s="171" t="s">
        <v>13</v>
      </c>
      <c r="B14" s="350">
        <v>5843</v>
      </c>
      <c r="C14" s="351">
        <v>39.809359605911347</v>
      </c>
      <c r="D14" s="343" t="s">
        <v>39</v>
      </c>
      <c r="E14" s="350" t="s">
        <v>39</v>
      </c>
      <c r="F14" s="351">
        <v>35.393811533052045</v>
      </c>
      <c r="G14" s="343" t="s">
        <v>39</v>
      </c>
      <c r="H14" s="352" t="s">
        <v>39</v>
      </c>
      <c r="I14" s="343" t="s">
        <v>39</v>
      </c>
      <c r="J14" s="352" t="s">
        <v>39</v>
      </c>
      <c r="K14" s="343" t="s">
        <v>39</v>
      </c>
      <c r="L14" s="352" t="s">
        <v>39</v>
      </c>
      <c r="M14" s="343" t="s">
        <v>39</v>
      </c>
      <c r="N14" s="119" t="s">
        <v>39</v>
      </c>
      <c r="O14" s="120">
        <v>40.393009853132597</v>
      </c>
      <c r="P14" s="111" t="s">
        <v>39</v>
      </c>
      <c r="Q14" s="121" t="s">
        <v>39</v>
      </c>
      <c r="R14" s="111" t="s">
        <v>39</v>
      </c>
      <c r="S14" s="121" t="s">
        <v>39</v>
      </c>
      <c r="T14" s="111" t="s">
        <v>39</v>
      </c>
      <c r="U14" s="119" t="s">
        <v>39</v>
      </c>
      <c r="V14" s="131"/>
      <c r="W14" s="75"/>
      <c r="X14" s="131"/>
      <c r="Y14" s="75"/>
      <c r="Z14" s="131"/>
      <c r="AA14" s="75"/>
      <c r="AB14" s="131"/>
      <c r="AC14" s="75"/>
      <c r="AD14" s="131"/>
      <c r="AE14" s="75"/>
      <c r="AF14" s="131"/>
      <c r="AG14" s="75"/>
      <c r="AI14" s="79"/>
    </row>
    <row r="15" spans="1:35">
      <c r="A15" s="169" t="s">
        <v>12</v>
      </c>
      <c r="B15" s="348">
        <v>17982</v>
      </c>
      <c r="C15" s="353">
        <v>38.834022836339415</v>
      </c>
      <c r="D15" s="345" t="s">
        <v>39</v>
      </c>
      <c r="E15" s="348" t="s">
        <v>39</v>
      </c>
      <c r="F15" s="353">
        <v>35.140997830802583</v>
      </c>
      <c r="G15" s="345" t="s">
        <v>39</v>
      </c>
      <c r="H15" s="354" t="s">
        <v>39</v>
      </c>
      <c r="I15" s="345" t="s">
        <v>39</v>
      </c>
      <c r="J15" s="354" t="s">
        <v>39</v>
      </c>
      <c r="K15" s="345" t="s">
        <v>39</v>
      </c>
      <c r="L15" s="354" t="s">
        <v>39</v>
      </c>
      <c r="M15" s="345" t="s">
        <v>39</v>
      </c>
      <c r="N15" s="115" t="s">
        <v>39</v>
      </c>
      <c r="O15" s="122">
        <v>39.371966632962568</v>
      </c>
      <c r="P15" s="113" t="s">
        <v>39</v>
      </c>
      <c r="Q15" s="123" t="s">
        <v>39</v>
      </c>
      <c r="R15" s="113" t="s">
        <v>39</v>
      </c>
      <c r="S15" s="123" t="s">
        <v>39</v>
      </c>
      <c r="T15" s="113" t="s">
        <v>39</v>
      </c>
      <c r="U15" s="115" t="s">
        <v>39</v>
      </c>
      <c r="V15" s="131"/>
      <c r="W15" s="75"/>
      <c r="X15" s="131"/>
      <c r="Y15" s="75"/>
      <c r="Z15" s="131"/>
      <c r="AA15" s="75"/>
      <c r="AB15" s="131"/>
      <c r="AC15" s="75"/>
      <c r="AD15" s="131"/>
      <c r="AE15" s="75"/>
      <c r="AF15" s="131"/>
      <c r="AG15" s="75"/>
      <c r="AI15" s="79"/>
    </row>
    <row r="16" spans="1:35">
      <c r="A16" s="171" t="s">
        <v>11</v>
      </c>
      <c r="B16" s="343">
        <f t="shared" si="4"/>
        <v>53738</v>
      </c>
      <c r="C16" s="349">
        <v>39.718381712498022</v>
      </c>
      <c r="D16" s="431">
        <f t="shared" si="5"/>
        <v>4512</v>
      </c>
      <c r="E16" s="344">
        <f t="shared" si="0"/>
        <v>8.3962931259071798</v>
      </c>
      <c r="F16" s="349">
        <v>33.861883752158064</v>
      </c>
      <c r="G16" s="343">
        <v>1963</v>
      </c>
      <c r="H16" s="468">
        <f t="shared" si="1"/>
        <v>43.506205673758863</v>
      </c>
      <c r="I16" s="343">
        <v>2238</v>
      </c>
      <c r="J16" s="468">
        <f t="shared" si="2"/>
        <v>49.601063829787236</v>
      </c>
      <c r="K16" s="343">
        <v>311</v>
      </c>
      <c r="L16" s="349">
        <f t="shared" si="3"/>
        <v>6.8927304964539013</v>
      </c>
      <c r="M16" s="343">
        <f t="shared" si="6"/>
        <v>49226</v>
      </c>
      <c r="N16" s="112">
        <f t="shared" si="7"/>
        <v>91.603706874092822</v>
      </c>
      <c r="O16" s="117">
        <v>40.316491654258513</v>
      </c>
      <c r="P16" s="111">
        <v>12729</v>
      </c>
      <c r="Q16" s="473">
        <f t="shared" si="8"/>
        <v>25.858286271482552</v>
      </c>
      <c r="R16" s="432">
        <v>27453</v>
      </c>
      <c r="S16" s="483">
        <f t="shared" si="9"/>
        <v>55.76930890179986</v>
      </c>
      <c r="T16" s="478">
        <v>9044</v>
      </c>
      <c r="U16" s="118">
        <f t="shared" si="10"/>
        <v>18.372404826717588</v>
      </c>
      <c r="V16" s="131"/>
      <c r="W16" s="75"/>
      <c r="X16" s="131"/>
      <c r="Y16" s="75"/>
      <c r="Z16" s="131"/>
      <c r="AA16" s="75"/>
      <c r="AB16" s="131"/>
      <c r="AC16" s="75"/>
      <c r="AD16" s="131"/>
      <c r="AE16" s="75"/>
      <c r="AF16" s="131"/>
      <c r="AG16" s="75"/>
      <c r="AI16" s="79"/>
    </row>
    <row r="17" spans="1:35">
      <c r="A17" s="169" t="s">
        <v>10</v>
      </c>
      <c r="B17" s="348">
        <v>11288</v>
      </c>
      <c r="C17" s="353">
        <v>41.602557469140493</v>
      </c>
      <c r="D17" s="345" t="s">
        <v>39</v>
      </c>
      <c r="E17" s="348" t="s">
        <v>39</v>
      </c>
      <c r="F17" s="353">
        <v>31.091603053435108</v>
      </c>
      <c r="G17" s="345" t="s">
        <v>39</v>
      </c>
      <c r="H17" s="354" t="s">
        <v>39</v>
      </c>
      <c r="I17" s="345" t="s">
        <v>39</v>
      </c>
      <c r="J17" s="354" t="s">
        <v>39</v>
      </c>
      <c r="K17" s="345" t="s">
        <v>39</v>
      </c>
      <c r="L17" s="354" t="s">
        <v>39</v>
      </c>
      <c r="M17" s="345" t="s">
        <v>39</v>
      </c>
      <c r="N17" s="115" t="s">
        <v>39</v>
      </c>
      <c r="O17" s="122">
        <v>42.605991902833942</v>
      </c>
      <c r="P17" s="113" t="s">
        <v>39</v>
      </c>
      <c r="Q17" s="123" t="s">
        <v>39</v>
      </c>
      <c r="R17" s="113" t="s">
        <v>39</v>
      </c>
      <c r="S17" s="123" t="s">
        <v>39</v>
      </c>
      <c r="T17" s="113" t="s">
        <v>39</v>
      </c>
      <c r="U17" s="115" t="s">
        <v>39</v>
      </c>
      <c r="V17" s="131"/>
      <c r="W17" s="75"/>
      <c r="X17" s="131"/>
      <c r="Y17" s="75"/>
      <c r="Z17" s="131"/>
      <c r="AA17" s="75"/>
      <c r="AB17" s="131"/>
      <c r="AC17" s="75"/>
      <c r="AD17" s="131"/>
      <c r="AE17" s="75"/>
      <c r="AF17" s="131"/>
      <c r="AG17" s="75"/>
      <c r="AI17" s="79"/>
    </row>
    <row r="18" spans="1:35">
      <c r="A18" s="171" t="s">
        <v>9</v>
      </c>
      <c r="B18" s="343">
        <f t="shared" si="4"/>
        <v>61661</v>
      </c>
      <c r="C18" s="349">
        <v>40.031652147332792</v>
      </c>
      <c r="D18" s="431">
        <f t="shared" si="5"/>
        <v>4028</v>
      </c>
      <c r="E18" s="344">
        <f t="shared" si="0"/>
        <v>6.5324921749566185</v>
      </c>
      <c r="F18" s="349">
        <v>33.351692243010284</v>
      </c>
      <c r="G18" s="343">
        <v>1815</v>
      </c>
      <c r="H18" s="468">
        <f t="shared" si="1"/>
        <v>45.059582919563056</v>
      </c>
      <c r="I18" s="343">
        <v>1985</v>
      </c>
      <c r="J18" s="468">
        <f t="shared" si="2"/>
        <v>49.280039721946373</v>
      </c>
      <c r="K18" s="343">
        <v>228</v>
      </c>
      <c r="L18" s="349">
        <f t="shared" si="3"/>
        <v>5.6603773584905666</v>
      </c>
      <c r="M18" s="343">
        <f t="shared" si="6"/>
        <v>57633</v>
      </c>
      <c r="N18" s="112">
        <f t="shared" si="7"/>
        <v>93.467507825043384</v>
      </c>
      <c r="O18" s="117">
        <v>40.555387074975648</v>
      </c>
      <c r="P18" s="111">
        <v>14635</v>
      </c>
      <c r="Q18" s="473">
        <f t="shared" si="8"/>
        <v>25.393437787378758</v>
      </c>
      <c r="R18" s="432">
        <v>32698</v>
      </c>
      <c r="S18" s="483">
        <f t="shared" si="9"/>
        <v>56.734856766088868</v>
      </c>
      <c r="T18" s="478">
        <v>10300</v>
      </c>
      <c r="U18" s="118">
        <f t="shared" si="10"/>
        <v>17.871705446532367</v>
      </c>
      <c r="V18" s="131"/>
      <c r="W18" s="75"/>
      <c r="X18" s="131"/>
      <c r="Y18" s="75"/>
      <c r="Z18" s="131"/>
      <c r="AA18" s="75"/>
      <c r="AB18" s="131"/>
      <c r="AC18" s="75"/>
      <c r="AD18" s="131"/>
      <c r="AE18" s="75"/>
      <c r="AF18" s="131"/>
      <c r="AG18" s="75"/>
      <c r="AI18" s="79"/>
    </row>
    <row r="19" spans="1:35">
      <c r="A19" s="169" t="s">
        <v>8</v>
      </c>
      <c r="B19" s="345">
        <f t="shared" si="4"/>
        <v>130477</v>
      </c>
      <c r="C19" s="346">
        <v>39.485565267932394</v>
      </c>
      <c r="D19" s="433">
        <f t="shared" si="5"/>
        <v>8413</v>
      </c>
      <c r="E19" s="347">
        <f t="shared" si="0"/>
        <v>6.4478797029361488</v>
      </c>
      <c r="F19" s="346">
        <v>32.494505494505418</v>
      </c>
      <c r="G19" s="345">
        <v>4019</v>
      </c>
      <c r="H19" s="469">
        <f t="shared" si="1"/>
        <v>47.771306311660524</v>
      </c>
      <c r="I19" s="345">
        <v>3930</v>
      </c>
      <c r="J19" s="469">
        <f t="shared" si="2"/>
        <v>46.713419707595385</v>
      </c>
      <c r="K19" s="345">
        <v>464</v>
      </c>
      <c r="L19" s="346">
        <f t="shared" si="3"/>
        <v>5.5152739807440865</v>
      </c>
      <c r="M19" s="345">
        <f t="shared" si="6"/>
        <v>122064</v>
      </c>
      <c r="N19" s="116">
        <f t="shared" si="7"/>
        <v>93.552120297063851</v>
      </c>
      <c r="O19" s="114">
        <v>39.969345369506883</v>
      </c>
      <c r="P19" s="113">
        <v>33553</v>
      </c>
      <c r="Q19" s="474">
        <f t="shared" si="8"/>
        <v>27.488039061475948</v>
      </c>
      <c r="R19" s="32">
        <v>67301</v>
      </c>
      <c r="S19" s="484">
        <f t="shared" si="9"/>
        <v>55.135830384060824</v>
      </c>
      <c r="T19" s="479">
        <v>21210</v>
      </c>
      <c r="U19" s="73">
        <f t="shared" si="10"/>
        <v>17.376130554463231</v>
      </c>
      <c r="V19" s="131"/>
      <c r="W19" s="75"/>
      <c r="X19" s="131"/>
      <c r="Y19" s="75"/>
      <c r="Z19" s="131"/>
      <c r="AA19" s="75"/>
      <c r="AB19" s="131"/>
      <c r="AC19" s="75"/>
      <c r="AD19" s="131"/>
      <c r="AE19" s="75"/>
      <c r="AF19" s="131"/>
      <c r="AG19" s="75"/>
      <c r="AI19" s="79"/>
    </row>
    <row r="20" spans="1:35">
      <c r="A20" s="171" t="s">
        <v>7</v>
      </c>
      <c r="B20" s="343">
        <f t="shared" si="4"/>
        <v>33813</v>
      </c>
      <c r="C20" s="349">
        <v>40.400528750826297</v>
      </c>
      <c r="D20" s="431">
        <f t="shared" si="5"/>
        <v>1938</v>
      </c>
      <c r="E20" s="344">
        <f t="shared" si="0"/>
        <v>5.7315233785822022</v>
      </c>
      <c r="F20" s="349">
        <v>33.194392523364549</v>
      </c>
      <c r="G20" s="343">
        <v>861</v>
      </c>
      <c r="H20" s="468">
        <f t="shared" si="1"/>
        <v>44.427244582043343</v>
      </c>
      <c r="I20" s="343">
        <v>936</v>
      </c>
      <c r="J20" s="468">
        <f t="shared" si="2"/>
        <v>48.297213622291025</v>
      </c>
      <c r="K20" s="343">
        <v>141</v>
      </c>
      <c r="L20" s="349">
        <f t="shared" si="3"/>
        <v>7.2755417956656343</v>
      </c>
      <c r="M20" s="343">
        <f t="shared" si="6"/>
        <v>31875</v>
      </c>
      <c r="N20" s="112">
        <f t="shared" si="7"/>
        <v>94.26847662141779</v>
      </c>
      <c r="O20" s="117">
        <v>40.872715024954424</v>
      </c>
      <c r="P20" s="111">
        <v>7315</v>
      </c>
      <c r="Q20" s="473">
        <f t="shared" si="8"/>
        <v>22.949019607843137</v>
      </c>
      <c r="R20" s="432">
        <v>18809</v>
      </c>
      <c r="S20" s="483">
        <f t="shared" si="9"/>
        <v>59.008627450980391</v>
      </c>
      <c r="T20" s="478">
        <v>5751</v>
      </c>
      <c r="U20" s="118">
        <f t="shared" si="10"/>
        <v>18.042352941176471</v>
      </c>
      <c r="V20" s="131"/>
      <c r="W20" s="75"/>
      <c r="X20" s="131"/>
      <c r="Y20" s="75"/>
      <c r="Z20" s="131"/>
      <c r="AA20" s="75"/>
      <c r="AB20" s="131"/>
      <c r="AC20" s="75"/>
      <c r="AD20" s="131"/>
      <c r="AE20" s="75"/>
      <c r="AF20" s="131"/>
      <c r="AG20" s="75"/>
      <c r="AI20" s="79"/>
    </row>
    <row r="21" spans="1:35">
      <c r="A21" s="169" t="s">
        <v>6</v>
      </c>
      <c r="B21" s="345">
        <f t="shared" si="4"/>
        <v>6927</v>
      </c>
      <c r="C21" s="346">
        <v>38.968479776848049</v>
      </c>
      <c r="D21" s="433">
        <f t="shared" si="5"/>
        <v>387</v>
      </c>
      <c r="E21" s="347">
        <f t="shared" si="0"/>
        <v>5.5868341273278475</v>
      </c>
      <c r="F21" s="346">
        <v>32.866972477064202</v>
      </c>
      <c r="G21" s="345">
        <v>175</v>
      </c>
      <c r="H21" s="469">
        <f t="shared" si="1"/>
        <v>45.219638242894057</v>
      </c>
      <c r="I21" s="345">
        <v>200</v>
      </c>
      <c r="J21" s="469">
        <f t="shared" si="2"/>
        <v>51.679586563307488</v>
      </c>
      <c r="K21" s="345">
        <v>12</v>
      </c>
      <c r="L21" s="346">
        <f t="shared" si="3"/>
        <v>3.1007751937984498</v>
      </c>
      <c r="M21" s="345">
        <f t="shared" si="6"/>
        <v>6540</v>
      </c>
      <c r="N21" s="116">
        <f t="shared" si="7"/>
        <v>94.413165872672153</v>
      </c>
      <c r="O21" s="114">
        <v>39.363528363528346</v>
      </c>
      <c r="P21" s="113">
        <v>1934</v>
      </c>
      <c r="Q21" s="474">
        <f t="shared" si="8"/>
        <v>29.571865443425079</v>
      </c>
      <c r="R21" s="32">
        <v>3539</v>
      </c>
      <c r="S21" s="484">
        <f t="shared" si="9"/>
        <v>54.113149847094796</v>
      </c>
      <c r="T21" s="479">
        <v>1067</v>
      </c>
      <c r="U21" s="73">
        <f t="shared" si="10"/>
        <v>16.314984709480125</v>
      </c>
      <c r="V21" s="131"/>
      <c r="W21" s="75"/>
      <c r="X21" s="131"/>
      <c r="Y21" s="75"/>
      <c r="Z21" s="131"/>
      <c r="AA21" s="75"/>
      <c r="AB21" s="131"/>
      <c r="AC21" s="75"/>
      <c r="AD21" s="131"/>
      <c r="AE21" s="75"/>
      <c r="AF21" s="131"/>
      <c r="AG21" s="75"/>
      <c r="AI21" s="79"/>
    </row>
    <row r="22" spans="1:35">
      <c r="A22" s="171" t="s">
        <v>5</v>
      </c>
      <c r="B22" s="343">
        <f t="shared" si="4"/>
        <v>30774</v>
      </c>
      <c r="C22" s="349">
        <v>41.295483606976781</v>
      </c>
      <c r="D22" s="431">
        <f t="shared" si="5"/>
        <v>2396</v>
      </c>
      <c r="E22" s="344">
        <f t="shared" si="0"/>
        <v>7.7857932020536813</v>
      </c>
      <c r="F22" s="349">
        <v>33.214483278853372</v>
      </c>
      <c r="G22" s="343">
        <v>795</v>
      </c>
      <c r="H22" s="468">
        <f t="shared" si="1"/>
        <v>33.180300500834726</v>
      </c>
      <c r="I22" s="343">
        <v>1530</v>
      </c>
      <c r="J22" s="468">
        <f t="shared" si="2"/>
        <v>63.856427378964945</v>
      </c>
      <c r="K22" s="343">
        <v>71</v>
      </c>
      <c r="L22" s="349">
        <f t="shared" si="3"/>
        <v>2.963272120200334</v>
      </c>
      <c r="M22" s="343">
        <f t="shared" si="6"/>
        <v>28378</v>
      </c>
      <c r="N22" s="112">
        <f t="shared" si="7"/>
        <v>92.214206797946318</v>
      </c>
      <c r="O22" s="117">
        <v>42.210448398576638</v>
      </c>
      <c r="P22" s="111">
        <v>4906</v>
      </c>
      <c r="Q22" s="473">
        <f t="shared" si="8"/>
        <v>17.288040031009938</v>
      </c>
      <c r="R22" s="432">
        <v>17621</v>
      </c>
      <c r="S22" s="483">
        <f t="shared" si="9"/>
        <v>62.093875537388122</v>
      </c>
      <c r="T22" s="478">
        <v>5851</v>
      </c>
      <c r="U22" s="118">
        <f t="shared" si="10"/>
        <v>20.618084431601947</v>
      </c>
      <c r="V22" s="131"/>
      <c r="W22" s="75"/>
      <c r="X22" s="131"/>
      <c r="Y22" s="75"/>
      <c r="Z22" s="131"/>
      <c r="AA22" s="75"/>
      <c r="AB22" s="131"/>
      <c r="AC22" s="75"/>
      <c r="AD22" s="131"/>
      <c r="AE22" s="75"/>
      <c r="AF22" s="131"/>
      <c r="AG22" s="75"/>
      <c r="AI22" s="79"/>
    </row>
    <row r="23" spans="1:35">
      <c r="A23" s="169" t="s">
        <v>4</v>
      </c>
      <c r="B23" s="345">
        <f t="shared" si="4"/>
        <v>16136</v>
      </c>
      <c r="C23" s="346">
        <v>41.683980232677662</v>
      </c>
      <c r="D23" s="433">
        <f t="shared" si="5"/>
        <v>850</v>
      </c>
      <c r="E23" s="347">
        <f t="shared" si="0"/>
        <v>5.2677243430837875</v>
      </c>
      <c r="F23" s="346">
        <v>30.117687543014441</v>
      </c>
      <c r="G23" s="345">
        <v>354</v>
      </c>
      <c r="H23" s="469">
        <f t="shared" si="1"/>
        <v>41.647058823529406</v>
      </c>
      <c r="I23" s="345">
        <v>467</v>
      </c>
      <c r="J23" s="469">
        <f t="shared" si="2"/>
        <v>54.941176470588239</v>
      </c>
      <c r="K23" s="345">
        <v>29</v>
      </c>
      <c r="L23" s="346">
        <f t="shared" si="3"/>
        <v>3.4117647058823533</v>
      </c>
      <c r="M23" s="345">
        <f t="shared" si="6"/>
        <v>15286</v>
      </c>
      <c r="N23" s="116">
        <f t="shared" si="7"/>
        <v>94.732275656916215</v>
      </c>
      <c r="O23" s="114">
        <v>42.619039670616907</v>
      </c>
      <c r="P23" s="113">
        <v>2927</v>
      </c>
      <c r="Q23" s="474">
        <f t="shared" si="8"/>
        <v>19.148240219808976</v>
      </c>
      <c r="R23" s="32">
        <v>8457</v>
      </c>
      <c r="S23" s="484">
        <f t="shared" si="9"/>
        <v>55.325134109642818</v>
      </c>
      <c r="T23" s="479">
        <v>3902</v>
      </c>
      <c r="U23" s="73">
        <f t="shared" si="10"/>
        <v>25.526625670548214</v>
      </c>
      <c r="V23" s="131"/>
      <c r="W23" s="75"/>
      <c r="X23" s="131"/>
      <c r="Y23" s="75"/>
      <c r="Z23" s="131"/>
      <c r="AA23" s="75"/>
      <c r="AB23" s="131"/>
      <c r="AC23" s="75"/>
      <c r="AD23" s="131"/>
      <c r="AE23" s="75"/>
      <c r="AF23" s="131"/>
      <c r="AG23" s="75"/>
      <c r="AI23" s="79"/>
    </row>
    <row r="24" spans="1:35">
      <c r="A24" s="171" t="s">
        <v>3</v>
      </c>
      <c r="B24" s="343">
        <f t="shared" si="4"/>
        <v>22071</v>
      </c>
      <c r="C24" s="349">
        <v>40.670062079216507</v>
      </c>
      <c r="D24" s="431">
        <f t="shared" si="5"/>
        <v>2035</v>
      </c>
      <c r="E24" s="344">
        <f t="shared" si="0"/>
        <v>9.2202437587784871</v>
      </c>
      <c r="F24" s="349">
        <v>34.434627398482881</v>
      </c>
      <c r="G24" s="343">
        <v>802</v>
      </c>
      <c r="H24" s="468">
        <f t="shared" si="1"/>
        <v>39.41031941031941</v>
      </c>
      <c r="I24" s="343">
        <v>1098</v>
      </c>
      <c r="J24" s="468">
        <f t="shared" si="2"/>
        <v>53.955773955773957</v>
      </c>
      <c r="K24" s="343">
        <v>135</v>
      </c>
      <c r="L24" s="349">
        <f t="shared" si="3"/>
        <v>6.6339066339066335</v>
      </c>
      <c r="M24" s="343">
        <f t="shared" si="6"/>
        <v>20036</v>
      </c>
      <c r="N24" s="112">
        <f t="shared" si="7"/>
        <v>90.779756241221506</v>
      </c>
      <c r="O24" s="117">
        <v>41.347307710948456</v>
      </c>
      <c r="P24" s="111">
        <v>4478</v>
      </c>
      <c r="Q24" s="473">
        <f t="shared" si="8"/>
        <v>22.349770413256138</v>
      </c>
      <c r="R24" s="432">
        <v>11821</v>
      </c>
      <c r="S24" s="483">
        <f t="shared" si="9"/>
        <v>58.998802156118991</v>
      </c>
      <c r="T24" s="478">
        <v>3737</v>
      </c>
      <c r="U24" s="118">
        <f t="shared" si="10"/>
        <v>18.651427430624874</v>
      </c>
      <c r="V24" s="131"/>
      <c r="W24" s="75"/>
      <c r="X24" s="131"/>
      <c r="Y24" s="75"/>
      <c r="Z24" s="131"/>
      <c r="AA24" s="75"/>
      <c r="AB24" s="131"/>
      <c r="AC24" s="75"/>
      <c r="AD24" s="131"/>
      <c r="AE24" s="75"/>
      <c r="AF24" s="131"/>
      <c r="AG24" s="75"/>
      <c r="AI24" s="79"/>
    </row>
    <row r="25" spans="1:35" ht="15" thickBot="1">
      <c r="A25" s="175" t="s">
        <v>2</v>
      </c>
      <c r="B25" s="348">
        <v>15895</v>
      </c>
      <c r="C25" s="355">
        <v>41.811619718309913</v>
      </c>
      <c r="D25" s="345" t="s">
        <v>39</v>
      </c>
      <c r="E25" s="348" t="s">
        <v>39</v>
      </c>
      <c r="F25" s="353">
        <v>32.981230448383712</v>
      </c>
      <c r="G25" s="345" t="s">
        <v>39</v>
      </c>
      <c r="H25" s="354" t="s">
        <v>39</v>
      </c>
      <c r="I25" s="345" t="s">
        <v>39</v>
      </c>
      <c r="J25" s="354" t="s">
        <v>39</v>
      </c>
      <c r="K25" s="345" t="s">
        <v>39</v>
      </c>
      <c r="L25" s="356" t="s">
        <v>39</v>
      </c>
      <c r="M25" s="345" t="s">
        <v>39</v>
      </c>
      <c r="N25" s="115" t="s">
        <v>39</v>
      </c>
      <c r="O25" s="122">
        <v>42.378253596520736</v>
      </c>
      <c r="P25" s="113" t="s">
        <v>39</v>
      </c>
      <c r="Q25" s="123" t="s">
        <v>39</v>
      </c>
      <c r="R25" s="113" t="s">
        <v>39</v>
      </c>
      <c r="S25" s="123" t="s">
        <v>39</v>
      </c>
      <c r="T25" s="113" t="s">
        <v>39</v>
      </c>
      <c r="U25" s="115" t="s">
        <v>39</v>
      </c>
      <c r="V25" s="131"/>
      <c r="W25" s="75"/>
      <c r="X25" s="131"/>
      <c r="Y25" s="75"/>
      <c r="Z25" s="131"/>
      <c r="AA25" s="75"/>
      <c r="AB25" s="131"/>
      <c r="AC25" s="75"/>
      <c r="AD25" s="131"/>
      <c r="AE25" s="75"/>
      <c r="AF25" s="131"/>
      <c r="AG25" s="75"/>
      <c r="AI25" s="79"/>
    </row>
    <row r="26" spans="1:35">
      <c r="A26" s="339" t="s">
        <v>17</v>
      </c>
      <c r="B26" s="357">
        <f t="shared" si="4"/>
        <v>533201</v>
      </c>
      <c r="C26" s="358">
        <v>39.238970786564849</v>
      </c>
      <c r="D26" s="359">
        <f t="shared" si="5"/>
        <v>34519</v>
      </c>
      <c r="E26" s="360">
        <f t="shared" si="0"/>
        <v>6.4739188411124511</v>
      </c>
      <c r="F26" s="462">
        <v>32.606000102390695</v>
      </c>
      <c r="G26" s="459">
        <v>16386</v>
      </c>
      <c r="H26" s="470">
        <f t="shared" si="1"/>
        <v>47.469509545467716</v>
      </c>
      <c r="I26" s="459">
        <v>16145</v>
      </c>
      <c r="J26" s="470">
        <f t="shared" si="2"/>
        <v>46.771343318172597</v>
      </c>
      <c r="K26" s="459">
        <v>1988</v>
      </c>
      <c r="L26" s="358">
        <f t="shared" si="3"/>
        <v>5.7591471363596858</v>
      </c>
      <c r="M26" s="357">
        <f t="shared" si="6"/>
        <v>498682</v>
      </c>
      <c r="N26" s="124">
        <f t="shared" si="7"/>
        <v>93.52608115888755</v>
      </c>
      <c r="O26" s="434">
        <v>39.740130510127514</v>
      </c>
      <c r="P26" s="465">
        <v>136524</v>
      </c>
      <c r="Q26" s="475">
        <f t="shared" si="8"/>
        <v>27.376965681536529</v>
      </c>
      <c r="R26" s="125">
        <v>278841</v>
      </c>
      <c r="S26" s="485">
        <f t="shared" si="9"/>
        <v>55.915593504477798</v>
      </c>
      <c r="T26" s="480">
        <v>83317</v>
      </c>
      <c r="U26" s="68">
        <f t="shared" si="10"/>
        <v>16.707440813985666</v>
      </c>
      <c r="V26" s="131"/>
      <c r="W26" s="75"/>
      <c r="X26" s="131"/>
      <c r="Y26" s="75"/>
      <c r="Z26" s="131"/>
      <c r="AA26" s="75"/>
      <c r="AB26" s="131"/>
      <c r="AC26" s="75"/>
      <c r="AD26" s="131"/>
      <c r="AE26" s="75"/>
      <c r="AF26" s="131"/>
      <c r="AG26" s="75"/>
      <c r="AI26" s="79"/>
    </row>
    <row r="27" spans="1:35">
      <c r="A27" s="340" t="s">
        <v>19</v>
      </c>
      <c r="B27" s="361">
        <f t="shared" si="4"/>
        <v>128347</v>
      </c>
      <c r="C27" s="378">
        <v>41.184404636458872</v>
      </c>
      <c r="D27" s="362">
        <f t="shared" si="5"/>
        <v>10803</v>
      </c>
      <c r="E27" s="363">
        <f t="shared" si="0"/>
        <v>8.4170257193389784</v>
      </c>
      <c r="F27" s="463">
        <v>33.32796182308595</v>
      </c>
      <c r="G27" s="460">
        <v>3657</v>
      </c>
      <c r="H27" s="471">
        <f t="shared" si="1"/>
        <v>33.851707858928073</v>
      </c>
      <c r="I27" s="460">
        <v>6675</v>
      </c>
      <c r="J27" s="471">
        <f t="shared" si="2"/>
        <v>61.78839211330186</v>
      </c>
      <c r="K27" s="460">
        <v>471</v>
      </c>
      <c r="L27" s="378">
        <f t="shared" si="3"/>
        <v>4.3599000277700641</v>
      </c>
      <c r="M27" s="361">
        <f t="shared" si="6"/>
        <v>117544</v>
      </c>
      <c r="N27" s="126">
        <f t="shared" si="7"/>
        <v>91.58297428066102</v>
      </c>
      <c r="O27" s="436">
        <v>42.040856177810333</v>
      </c>
      <c r="P27" s="466">
        <v>21877</v>
      </c>
      <c r="Q27" s="476">
        <f t="shared" si="8"/>
        <v>18.611753896413259</v>
      </c>
      <c r="R27" s="435">
        <v>70116</v>
      </c>
      <c r="S27" s="486">
        <f t="shared" si="9"/>
        <v>59.650854148233854</v>
      </c>
      <c r="T27" s="481">
        <v>25551</v>
      </c>
      <c r="U27" s="63">
        <f t="shared" si="10"/>
        <v>21.737391955352887</v>
      </c>
      <c r="V27" s="131"/>
      <c r="W27" s="75"/>
      <c r="X27" s="131"/>
      <c r="Y27" s="75"/>
      <c r="Z27" s="131"/>
      <c r="AA27" s="75"/>
      <c r="AB27" s="131"/>
      <c r="AC27" s="75"/>
      <c r="AD27" s="131"/>
      <c r="AE27" s="75"/>
      <c r="AF27" s="131"/>
      <c r="AG27" s="75"/>
      <c r="AI27" s="79"/>
    </row>
    <row r="28" spans="1:35" ht="15" thickBot="1">
      <c r="A28" s="341" t="s">
        <v>20</v>
      </c>
      <c r="B28" s="364">
        <f t="shared" si="4"/>
        <v>661548</v>
      </c>
      <c r="C28" s="365">
        <v>39.645910390793894</v>
      </c>
      <c r="D28" s="366">
        <f t="shared" si="5"/>
        <v>45322</v>
      </c>
      <c r="E28" s="367">
        <f t="shared" si="0"/>
        <v>6.850901219563811</v>
      </c>
      <c r="F28" s="464">
        <v>32.80102755721618</v>
      </c>
      <c r="G28" s="461">
        <v>20043</v>
      </c>
      <c r="H28" s="464">
        <f t="shared" si="1"/>
        <v>44.223555888972243</v>
      </c>
      <c r="I28" s="461">
        <v>22820</v>
      </c>
      <c r="J28" s="464">
        <f t="shared" si="2"/>
        <v>50.350822999867617</v>
      </c>
      <c r="K28" s="461">
        <v>2459</v>
      </c>
      <c r="L28" s="365">
        <f t="shared" si="3"/>
        <v>5.4256211111601429</v>
      </c>
      <c r="M28" s="364">
        <f t="shared" si="6"/>
        <v>616226</v>
      </c>
      <c r="N28" s="127">
        <f t="shared" si="7"/>
        <v>93.149098780436191</v>
      </c>
      <c r="O28" s="54">
        <v>40.209834319453641</v>
      </c>
      <c r="P28" s="467">
        <v>158401</v>
      </c>
      <c r="Q28" s="477">
        <f t="shared" si="8"/>
        <v>25.705017315075963</v>
      </c>
      <c r="R28" s="472">
        <v>348957</v>
      </c>
      <c r="S28" s="487">
        <f t="shared" si="9"/>
        <v>56.628087747027877</v>
      </c>
      <c r="T28" s="482">
        <v>108868</v>
      </c>
      <c r="U28" s="58">
        <f t="shared" si="10"/>
        <v>17.66689493789616</v>
      </c>
      <c r="V28" s="131"/>
      <c r="W28" s="75"/>
      <c r="X28" s="131"/>
      <c r="Y28" s="75"/>
      <c r="Z28" s="131"/>
      <c r="AA28" s="75"/>
      <c r="AB28" s="131"/>
      <c r="AC28" s="75"/>
      <c r="AD28" s="131"/>
      <c r="AE28" s="75"/>
      <c r="AF28" s="131"/>
      <c r="AG28" s="75"/>
      <c r="AI28" s="79"/>
    </row>
    <row r="29" spans="1:35">
      <c r="A29" s="844" t="s">
        <v>243</v>
      </c>
      <c r="B29" s="844"/>
      <c r="C29" s="844"/>
      <c r="D29" s="844"/>
      <c r="E29" s="844"/>
      <c r="F29" s="844"/>
      <c r="G29" s="844"/>
      <c r="H29" s="844"/>
      <c r="I29" s="844"/>
      <c r="J29" s="844"/>
      <c r="K29" s="844"/>
      <c r="L29" s="844"/>
      <c r="M29" s="844"/>
      <c r="N29" s="844"/>
      <c r="O29" s="844"/>
      <c r="P29" s="844"/>
      <c r="Q29" s="844"/>
      <c r="R29" s="844"/>
      <c r="S29" s="844"/>
      <c r="T29" s="844"/>
      <c r="U29" s="844"/>
      <c r="V29" s="53"/>
      <c r="W29" s="53"/>
      <c r="X29" s="53"/>
      <c r="Y29" s="53"/>
      <c r="Z29" s="53"/>
      <c r="AA29" s="53"/>
      <c r="AB29" s="53"/>
      <c r="AC29" s="53"/>
      <c r="AD29" s="53"/>
      <c r="AE29" s="53"/>
      <c r="AF29" s="53"/>
      <c r="AG29" s="53"/>
    </row>
    <row r="30" spans="1:35">
      <c r="A30" s="845" t="s">
        <v>314</v>
      </c>
      <c r="B30" s="845"/>
      <c r="C30" s="845"/>
      <c r="D30" s="845"/>
      <c r="E30" s="845"/>
      <c r="F30" s="845"/>
      <c r="G30" s="845"/>
      <c r="H30" s="845"/>
      <c r="I30" s="845"/>
      <c r="J30" s="845"/>
      <c r="K30" s="845"/>
      <c r="L30" s="845"/>
      <c r="M30" s="845"/>
      <c r="N30" s="845"/>
      <c r="O30" s="845"/>
      <c r="P30" s="845"/>
      <c r="Q30" s="845"/>
      <c r="R30" s="845"/>
      <c r="S30" s="845"/>
      <c r="T30" s="845"/>
      <c r="U30" s="845"/>
      <c r="V30" s="53"/>
      <c r="W30" s="53"/>
      <c r="X30" s="53"/>
      <c r="Y30" s="53"/>
      <c r="Z30" s="53"/>
      <c r="AA30" s="53"/>
      <c r="AB30" s="53"/>
      <c r="AC30" s="53"/>
      <c r="AD30" s="53"/>
      <c r="AE30" s="53"/>
      <c r="AF30" s="53"/>
      <c r="AG30" s="53"/>
    </row>
    <row r="31" spans="1:35">
      <c r="A31" s="846" t="s">
        <v>303</v>
      </c>
      <c r="B31" s="846"/>
      <c r="C31" s="846"/>
      <c r="D31" s="846"/>
      <c r="E31" s="846"/>
      <c r="F31" s="846"/>
      <c r="G31" s="846"/>
      <c r="H31" s="846"/>
      <c r="I31" s="846"/>
      <c r="J31" s="846"/>
      <c r="K31" s="846"/>
      <c r="L31" s="846"/>
      <c r="M31" s="846"/>
      <c r="N31" s="846"/>
      <c r="O31" s="846"/>
      <c r="P31" s="846"/>
      <c r="Q31" s="846"/>
      <c r="R31" s="846"/>
      <c r="S31" s="846"/>
      <c r="T31" s="846"/>
      <c r="U31" s="846"/>
    </row>
    <row r="32" spans="1:35">
      <c r="A32" s="368"/>
      <c r="B32" s="368"/>
      <c r="C32" s="368"/>
      <c r="D32" s="368"/>
      <c r="E32" s="368"/>
      <c r="F32" s="368"/>
      <c r="G32" s="368"/>
      <c r="H32" s="368"/>
      <c r="I32" s="368"/>
      <c r="J32" s="368"/>
      <c r="K32" s="368"/>
      <c r="L32" s="368"/>
      <c r="M32" s="368"/>
      <c r="O32" s="78"/>
    </row>
    <row r="33" spans="1:33" ht="23.5">
      <c r="A33" s="836">
        <v>2020</v>
      </c>
      <c r="B33" s="836"/>
      <c r="C33" s="836"/>
      <c r="D33" s="836"/>
      <c r="E33" s="836"/>
      <c r="F33" s="836"/>
      <c r="G33" s="836"/>
      <c r="H33" s="836"/>
      <c r="I33" s="836"/>
      <c r="J33" s="836"/>
      <c r="K33" s="836"/>
      <c r="L33" s="836"/>
      <c r="M33" s="836"/>
      <c r="N33" s="837"/>
      <c r="O33" s="837"/>
      <c r="P33" s="837"/>
      <c r="Q33" s="837"/>
      <c r="R33" s="837"/>
      <c r="S33" s="837"/>
      <c r="T33" s="837"/>
      <c r="U33" s="837"/>
      <c r="V33" s="837"/>
      <c r="W33" s="837"/>
      <c r="X33" s="837"/>
      <c r="Y33" s="837"/>
      <c r="Z33" s="837"/>
      <c r="AA33" s="837"/>
      <c r="AB33" s="837"/>
      <c r="AC33" s="837"/>
      <c r="AD33" s="837"/>
      <c r="AE33" s="837"/>
      <c r="AF33" s="837"/>
      <c r="AG33" s="837"/>
    </row>
    <row r="34" spans="1:33">
      <c r="A34" s="271"/>
      <c r="B34" s="271"/>
      <c r="C34" s="338"/>
      <c r="D34" s="271"/>
      <c r="E34" s="271"/>
      <c r="F34" s="338"/>
      <c r="G34" s="271"/>
      <c r="H34" s="271"/>
      <c r="I34" s="271"/>
      <c r="J34" s="271"/>
      <c r="K34" s="271"/>
      <c r="L34" s="271"/>
      <c r="M34" s="271"/>
      <c r="N34" s="3"/>
      <c r="O34" s="3"/>
      <c r="P34" s="3"/>
      <c r="Q34" s="3"/>
      <c r="R34" s="3"/>
      <c r="S34" s="8"/>
      <c r="T34" s="3"/>
      <c r="U34" s="9"/>
      <c r="V34" s="3"/>
      <c r="W34" s="3"/>
      <c r="X34" s="3"/>
      <c r="Y34" s="3"/>
      <c r="Z34" s="3"/>
      <c r="AA34" s="3"/>
      <c r="AB34" s="3"/>
      <c r="AC34" s="3"/>
      <c r="AD34" s="3"/>
      <c r="AE34" s="3"/>
      <c r="AF34" s="3"/>
      <c r="AG34" s="3"/>
    </row>
    <row r="35" spans="1:33" ht="16.5">
      <c r="A35" s="843" t="s">
        <v>263</v>
      </c>
      <c r="B35" s="843"/>
      <c r="C35" s="843"/>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row>
    <row r="36" spans="1:33">
      <c r="A36" s="805" t="s">
        <v>21</v>
      </c>
      <c r="B36" s="830" t="s">
        <v>22</v>
      </c>
      <c r="C36" s="832"/>
      <c r="D36" s="830" t="s">
        <v>23</v>
      </c>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row>
    <row r="37" spans="1:33" ht="14.65" customHeight="1">
      <c r="A37" s="805"/>
      <c r="B37" s="830"/>
      <c r="C37" s="832"/>
      <c r="D37" s="830" t="s">
        <v>46</v>
      </c>
      <c r="E37" s="831"/>
      <c r="F37" s="831"/>
      <c r="G37" s="831"/>
      <c r="H37" s="831"/>
      <c r="I37" s="831"/>
      <c r="J37" s="831"/>
      <c r="K37" s="831"/>
      <c r="L37" s="831"/>
      <c r="M37" s="831"/>
      <c r="N37" s="831"/>
      <c r="O37" s="831"/>
      <c r="P37" s="831"/>
      <c r="Q37" s="831"/>
      <c r="R37" s="832"/>
      <c r="S37" s="830" t="s">
        <v>47</v>
      </c>
      <c r="T37" s="831"/>
      <c r="U37" s="831"/>
      <c r="V37" s="831"/>
      <c r="W37" s="831"/>
      <c r="X37" s="831"/>
      <c r="Y37" s="831"/>
      <c r="Z37" s="831"/>
      <c r="AA37" s="831"/>
      <c r="AB37" s="831"/>
      <c r="AC37" s="831"/>
      <c r="AD37" s="831"/>
      <c r="AE37" s="831"/>
      <c r="AF37" s="831"/>
      <c r="AG37" s="831"/>
    </row>
    <row r="38" spans="1:33" ht="14.65" customHeight="1">
      <c r="A38" s="805"/>
      <c r="B38" s="830"/>
      <c r="C38" s="832"/>
      <c r="D38" s="824" t="s">
        <v>0</v>
      </c>
      <c r="E38" s="826" t="s">
        <v>1</v>
      </c>
      <c r="F38" s="828" t="s">
        <v>64</v>
      </c>
      <c r="G38" s="830" t="s">
        <v>23</v>
      </c>
      <c r="H38" s="831"/>
      <c r="I38" s="831"/>
      <c r="J38" s="831"/>
      <c r="K38" s="831"/>
      <c r="L38" s="831"/>
      <c r="M38" s="831"/>
      <c r="N38" s="831"/>
      <c r="O38" s="831"/>
      <c r="P38" s="831"/>
      <c r="Q38" s="831"/>
      <c r="R38" s="832"/>
      <c r="S38" s="830" t="s">
        <v>48</v>
      </c>
      <c r="T38" s="832"/>
      <c r="U38" s="830" t="s">
        <v>23</v>
      </c>
      <c r="V38" s="831"/>
      <c r="W38" s="831"/>
      <c r="X38" s="831"/>
      <c r="Y38" s="831"/>
      <c r="Z38" s="831"/>
      <c r="AA38" s="831"/>
      <c r="AB38" s="831"/>
      <c r="AC38" s="831"/>
      <c r="AD38" s="831"/>
      <c r="AE38" s="831"/>
      <c r="AF38" s="831"/>
      <c r="AG38" s="831"/>
    </row>
    <row r="39" spans="1:33" ht="15" customHeight="1">
      <c r="A39" s="805"/>
      <c r="B39" s="830"/>
      <c r="C39" s="832"/>
      <c r="D39" s="824"/>
      <c r="E39" s="826"/>
      <c r="F39" s="828"/>
      <c r="G39" s="830" t="s">
        <v>44</v>
      </c>
      <c r="H39" s="832"/>
      <c r="I39" s="830" t="s">
        <v>30</v>
      </c>
      <c r="J39" s="832"/>
      <c r="K39" s="830" t="s">
        <v>68</v>
      </c>
      <c r="L39" s="832"/>
      <c r="M39" s="830" t="s">
        <v>67</v>
      </c>
      <c r="N39" s="832"/>
      <c r="O39" s="830" t="s">
        <v>66</v>
      </c>
      <c r="P39" s="832"/>
      <c r="Q39" s="830" t="s">
        <v>65</v>
      </c>
      <c r="R39" s="832"/>
      <c r="S39" s="830"/>
      <c r="T39" s="832"/>
      <c r="U39" s="838" t="s">
        <v>64</v>
      </c>
      <c r="V39" s="830" t="s">
        <v>44</v>
      </c>
      <c r="W39" s="832"/>
      <c r="X39" s="830" t="s">
        <v>30</v>
      </c>
      <c r="Y39" s="832"/>
      <c r="Z39" s="830" t="s">
        <v>68</v>
      </c>
      <c r="AA39" s="832"/>
      <c r="AB39" s="830" t="s">
        <v>67</v>
      </c>
      <c r="AC39" s="832"/>
      <c r="AD39" s="830" t="s">
        <v>66</v>
      </c>
      <c r="AE39" s="832"/>
      <c r="AF39" s="830" t="s">
        <v>65</v>
      </c>
      <c r="AG39" s="831"/>
    </row>
    <row r="40" spans="1:33" ht="35.15" customHeight="1" thickBot="1">
      <c r="A40" s="806"/>
      <c r="B40" s="760" t="s">
        <v>0</v>
      </c>
      <c r="C40" s="761" t="s">
        <v>105</v>
      </c>
      <c r="D40" s="825"/>
      <c r="E40" s="827"/>
      <c r="F40" s="829"/>
      <c r="G40" s="760" t="s">
        <v>0</v>
      </c>
      <c r="H40" s="776" t="s">
        <v>1</v>
      </c>
      <c r="I40" s="760" t="s">
        <v>0</v>
      </c>
      <c r="J40" s="776" t="s">
        <v>1</v>
      </c>
      <c r="K40" s="760" t="s">
        <v>0</v>
      </c>
      <c r="L40" s="776" t="s">
        <v>1</v>
      </c>
      <c r="M40" s="760" t="s">
        <v>0</v>
      </c>
      <c r="N40" s="776" t="s">
        <v>1</v>
      </c>
      <c r="O40" s="760" t="s">
        <v>0</v>
      </c>
      <c r="P40" s="776" t="s">
        <v>1</v>
      </c>
      <c r="Q40" s="760" t="s">
        <v>0</v>
      </c>
      <c r="R40" s="776" t="s">
        <v>1</v>
      </c>
      <c r="S40" s="762" t="s">
        <v>0</v>
      </c>
      <c r="T40" s="776" t="s">
        <v>1</v>
      </c>
      <c r="U40" s="839"/>
      <c r="V40" s="760" t="s">
        <v>0</v>
      </c>
      <c r="W40" s="776" t="s">
        <v>1</v>
      </c>
      <c r="X40" s="760" t="s">
        <v>0</v>
      </c>
      <c r="Y40" s="776" t="s">
        <v>1</v>
      </c>
      <c r="Z40" s="760" t="s">
        <v>0</v>
      </c>
      <c r="AA40" s="776" t="s">
        <v>1</v>
      </c>
      <c r="AB40" s="760" t="s">
        <v>0</v>
      </c>
      <c r="AC40" s="776" t="s">
        <v>1</v>
      </c>
      <c r="AD40" s="760" t="s">
        <v>0</v>
      </c>
      <c r="AE40" s="776" t="s">
        <v>1</v>
      </c>
      <c r="AF40" s="760" t="s">
        <v>0</v>
      </c>
      <c r="AG40" s="776" t="s">
        <v>1</v>
      </c>
    </row>
    <row r="41" spans="1:33">
      <c r="A41" s="375" t="s">
        <v>16</v>
      </c>
      <c r="B41" s="173">
        <v>96434</v>
      </c>
      <c r="C41" s="489">
        <v>39.230686272476312</v>
      </c>
      <c r="D41" s="488">
        <v>5292</v>
      </c>
      <c r="E41" s="371">
        <f t="shared" ref="E41:E59" si="11">D41/B41*100</f>
        <v>5.487691063317917</v>
      </c>
      <c r="F41" s="490">
        <v>30.837112622826837</v>
      </c>
      <c r="G41" s="173">
        <v>1797</v>
      </c>
      <c r="H41" s="489">
        <f t="shared" ref="H41:H59" si="12">G41/$D41*100</f>
        <v>33.956916099773245</v>
      </c>
      <c r="I41" s="173">
        <v>1101</v>
      </c>
      <c r="J41" s="489">
        <f t="shared" ref="J41:J59" si="13">I41/$D41*100</f>
        <v>20.804988662131517</v>
      </c>
      <c r="K41" s="173">
        <v>1386</v>
      </c>
      <c r="L41" s="489">
        <f t="shared" ref="L41:L59" si="14">K41/$D41*100</f>
        <v>26.190476190476193</v>
      </c>
      <c r="M41" s="173">
        <v>546</v>
      </c>
      <c r="N41" s="498">
        <v>33.956916099773245</v>
      </c>
      <c r="O41" s="25">
        <v>352</v>
      </c>
      <c r="P41" s="502">
        <f t="shared" ref="P41:P59" si="15">O41/$D41*100</f>
        <v>6.6515495086923657</v>
      </c>
      <c r="Q41" s="77">
        <v>110</v>
      </c>
      <c r="R41" s="75">
        <f t="shared" ref="R41:R59" si="16">Q41/$D41*100</f>
        <v>2.0786092214663645</v>
      </c>
      <c r="S41" s="76">
        <v>91142</v>
      </c>
      <c r="T41" s="503">
        <f t="shared" ref="T41:T59" si="17">S41/B41*100</f>
        <v>94.512308936682089</v>
      </c>
      <c r="U41" s="507">
        <v>39.718044370323483</v>
      </c>
      <c r="V41" s="25">
        <v>14158</v>
      </c>
      <c r="W41" s="74">
        <f t="shared" ref="W41:W59" si="18">V41/$S41*100</f>
        <v>15.534001887165083</v>
      </c>
      <c r="X41" s="25">
        <v>12091</v>
      </c>
      <c r="Y41" s="74">
        <f t="shared" ref="Y41:Y59" si="19">X41/$S41*100</f>
        <v>13.266112220491102</v>
      </c>
      <c r="Z41" s="25">
        <v>19139</v>
      </c>
      <c r="AA41" s="74">
        <f t="shared" ref="AA41:AA59" si="20">Z41/$S41*100</f>
        <v>20.999100305018541</v>
      </c>
      <c r="AB41" s="25">
        <v>20691</v>
      </c>
      <c r="AC41" s="74">
        <f t="shared" ref="AC41:AC59" si="21">AB41/$S41*100</f>
        <v>22.701937635777139</v>
      </c>
      <c r="AD41" s="25">
        <v>18615</v>
      </c>
      <c r="AE41" s="74">
        <f t="shared" ref="AE41:AE59" si="22">AD41/$S41*100</f>
        <v>20.424173268087163</v>
      </c>
      <c r="AF41" s="25">
        <v>6448</v>
      </c>
      <c r="AG41" s="437">
        <f t="shared" ref="AG41:AG59" si="23">AF41/$S41*100</f>
        <v>7.0746746834609731</v>
      </c>
    </row>
    <row r="42" spans="1:33">
      <c r="A42" s="169" t="s">
        <v>15</v>
      </c>
      <c r="B42" s="170">
        <v>97317</v>
      </c>
      <c r="C42" s="372">
        <v>38.221369339375251</v>
      </c>
      <c r="D42" s="373">
        <v>3908</v>
      </c>
      <c r="E42" s="374">
        <f t="shared" si="11"/>
        <v>4.0157423677260908</v>
      </c>
      <c r="F42" s="491">
        <v>30.484390992835145</v>
      </c>
      <c r="G42" s="170">
        <v>1380</v>
      </c>
      <c r="H42" s="469">
        <f t="shared" si="12"/>
        <v>35.312180143295805</v>
      </c>
      <c r="I42" s="170">
        <v>820</v>
      </c>
      <c r="J42" s="469">
        <f t="shared" si="13"/>
        <v>20.982599795291708</v>
      </c>
      <c r="K42" s="170">
        <v>979</v>
      </c>
      <c r="L42" s="469">
        <f t="shared" si="14"/>
        <v>25.051177072671443</v>
      </c>
      <c r="M42" s="170">
        <v>422</v>
      </c>
      <c r="N42" s="499">
        <v>35.312180143295805</v>
      </c>
      <c r="O42" s="24">
        <v>225</v>
      </c>
      <c r="P42" s="114">
        <f t="shared" si="15"/>
        <v>5.7574206755373591</v>
      </c>
      <c r="Q42" s="72">
        <v>82</v>
      </c>
      <c r="R42" s="70">
        <f t="shared" si="16"/>
        <v>2.0982599795291708</v>
      </c>
      <c r="S42" s="71">
        <v>93409</v>
      </c>
      <c r="T42" s="504">
        <f t="shared" si="17"/>
        <v>95.984257632273909</v>
      </c>
      <c r="U42" s="508">
        <v>38.545065250672472</v>
      </c>
      <c r="V42" s="24">
        <v>16074</v>
      </c>
      <c r="W42" s="69">
        <f t="shared" si="18"/>
        <v>17.208191930113799</v>
      </c>
      <c r="X42" s="24">
        <v>12100</v>
      </c>
      <c r="Y42" s="69">
        <f t="shared" si="19"/>
        <v>12.953783896626664</v>
      </c>
      <c r="Z42" s="24">
        <v>21536</v>
      </c>
      <c r="AA42" s="69">
        <f t="shared" si="20"/>
        <v>23.055594214690235</v>
      </c>
      <c r="AB42" s="24">
        <v>22035</v>
      </c>
      <c r="AC42" s="69">
        <f t="shared" si="21"/>
        <v>23.589803980344506</v>
      </c>
      <c r="AD42" s="24">
        <v>15879</v>
      </c>
      <c r="AE42" s="69">
        <f t="shared" si="22"/>
        <v>16.999432602854114</v>
      </c>
      <c r="AF42" s="24">
        <v>5785</v>
      </c>
      <c r="AG42" s="438">
        <f t="shared" si="23"/>
        <v>6.1931933753706812</v>
      </c>
    </row>
    <row r="43" spans="1:33">
      <c r="A43" s="375" t="s">
        <v>18</v>
      </c>
      <c r="B43" s="173">
        <v>34098</v>
      </c>
      <c r="C43" s="369">
        <v>40.544870666901218</v>
      </c>
      <c r="D43" s="370">
        <v>4044</v>
      </c>
      <c r="E43" s="371">
        <f t="shared" si="11"/>
        <v>11.859933133908147</v>
      </c>
      <c r="F43" s="490">
        <v>35.521018793274081</v>
      </c>
      <c r="G43" s="173">
        <v>598</v>
      </c>
      <c r="H43" s="489">
        <f t="shared" si="12"/>
        <v>14.787339268051433</v>
      </c>
      <c r="I43" s="173">
        <v>608</v>
      </c>
      <c r="J43" s="489">
        <f t="shared" si="13"/>
        <v>15.034619188921861</v>
      </c>
      <c r="K43" s="173">
        <v>1623</v>
      </c>
      <c r="L43" s="489">
        <f t="shared" si="14"/>
        <v>40.133531157270028</v>
      </c>
      <c r="M43" s="173">
        <v>773</v>
      </c>
      <c r="N43" s="498">
        <v>14.787339268051433</v>
      </c>
      <c r="O43" s="25">
        <v>329</v>
      </c>
      <c r="P43" s="502">
        <f t="shared" si="15"/>
        <v>8.1355093966369925</v>
      </c>
      <c r="Q43" s="77">
        <v>113</v>
      </c>
      <c r="R43" s="75">
        <f t="shared" si="16"/>
        <v>2.7942631058358058</v>
      </c>
      <c r="S43" s="76">
        <v>30054</v>
      </c>
      <c r="T43" s="503">
        <f t="shared" si="17"/>
        <v>88.140066866091843</v>
      </c>
      <c r="U43" s="507">
        <v>41.220869102282784</v>
      </c>
      <c r="V43" s="25">
        <v>2740</v>
      </c>
      <c r="W43" s="74">
        <f t="shared" si="18"/>
        <v>9.116922872163439</v>
      </c>
      <c r="X43" s="25">
        <v>3483</v>
      </c>
      <c r="Y43" s="74">
        <f t="shared" si="19"/>
        <v>11.589139548812138</v>
      </c>
      <c r="Z43" s="25">
        <v>8352</v>
      </c>
      <c r="AA43" s="74">
        <f t="shared" si="20"/>
        <v>27.789978039528844</v>
      </c>
      <c r="AB43" s="25">
        <v>6113</v>
      </c>
      <c r="AC43" s="74">
        <f t="shared" si="21"/>
        <v>20.34005456844347</v>
      </c>
      <c r="AD43" s="25">
        <v>7187</v>
      </c>
      <c r="AE43" s="74">
        <f t="shared" si="22"/>
        <v>23.913622146802421</v>
      </c>
      <c r="AF43" s="25">
        <v>2179</v>
      </c>
      <c r="AG43" s="437">
        <f t="shared" si="23"/>
        <v>7.2502828242496831</v>
      </c>
    </row>
    <row r="44" spans="1:33">
      <c r="A44" s="169" t="s">
        <v>14</v>
      </c>
      <c r="B44" s="170">
        <v>18500</v>
      </c>
      <c r="C44" s="372">
        <v>41.93962162162147</v>
      </c>
      <c r="D44" s="373">
        <v>1312</v>
      </c>
      <c r="E44" s="374">
        <f t="shared" si="11"/>
        <v>7.0918918918918923</v>
      </c>
      <c r="F44" s="491">
        <v>34.570884146341442</v>
      </c>
      <c r="G44" s="170">
        <v>216</v>
      </c>
      <c r="H44" s="469">
        <f t="shared" si="12"/>
        <v>16.463414634146343</v>
      </c>
      <c r="I44" s="170">
        <v>210</v>
      </c>
      <c r="J44" s="469">
        <f t="shared" si="13"/>
        <v>16.006097560975611</v>
      </c>
      <c r="K44" s="170">
        <v>511</v>
      </c>
      <c r="L44" s="469">
        <f t="shared" si="14"/>
        <v>38.948170731707314</v>
      </c>
      <c r="M44" s="170">
        <v>265</v>
      </c>
      <c r="N44" s="499">
        <v>16.463414634146343</v>
      </c>
      <c r="O44" s="24">
        <v>96</v>
      </c>
      <c r="P44" s="114">
        <f t="shared" si="15"/>
        <v>7.3170731707317067</v>
      </c>
      <c r="Q44" s="72">
        <v>14</v>
      </c>
      <c r="R44" s="70">
        <f t="shared" si="16"/>
        <v>1.0670731707317074</v>
      </c>
      <c r="S44" s="71">
        <v>17188</v>
      </c>
      <c r="T44" s="504">
        <f t="shared" si="17"/>
        <v>92.908108108108109</v>
      </c>
      <c r="U44" s="508">
        <v>42.502094484523802</v>
      </c>
      <c r="V44" s="24">
        <v>1190</v>
      </c>
      <c r="W44" s="69">
        <f t="shared" si="18"/>
        <v>6.923434954619502</v>
      </c>
      <c r="X44" s="24">
        <v>1682</v>
      </c>
      <c r="Y44" s="69">
        <f t="shared" si="19"/>
        <v>9.7858971375378179</v>
      </c>
      <c r="Z44" s="24">
        <v>4892</v>
      </c>
      <c r="AA44" s="69">
        <f t="shared" si="20"/>
        <v>28.461717477309751</v>
      </c>
      <c r="AB44" s="24">
        <v>3374</v>
      </c>
      <c r="AC44" s="69">
        <f t="shared" si="21"/>
        <v>19.629974400744707</v>
      </c>
      <c r="AD44" s="24">
        <v>4498</v>
      </c>
      <c r="AE44" s="69">
        <f t="shared" si="22"/>
        <v>26.169420525948333</v>
      </c>
      <c r="AF44" s="24">
        <v>1552</v>
      </c>
      <c r="AG44" s="438">
        <f t="shared" si="23"/>
        <v>9.0295555038398874</v>
      </c>
    </row>
    <row r="45" spans="1:33">
      <c r="A45" s="375" t="s">
        <v>13</v>
      </c>
      <c r="B45" s="173">
        <v>5714</v>
      </c>
      <c r="C45" s="369">
        <v>40.167308365418322</v>
      </c>
      <c r="D45" s="370">
        <v>565</v>
      </c>
      <c r="E45" s="371">
        <f t="shared" si="11"/>
        <v>9.8879943997199859</v>
      </c>
      <c r="F45" s="490">
        <v>36.106194690265497</v>
      </c>
      <c r="G45" s="173">
        <v>77</v>
      </c>
      <c r="H45" s="489">
        <f t="shared" si="12"/>
        <v>13.628318584070797</v>
      </c>
      <c r="I45" s="173">
        <v>104</v>
      </c>
      <c r="J45" s="489">
        <f t="shared" si="13"/>
        <v>18.407079646017699</v>
      </c>
      <c r="K45" s="173">
        <v>192</v>
      </c>
      <c r="L45" s="489">
        <f t="shared" si="14"/>
        <v>33.982300884955748</v>
      </c>
      <c r="M45" s="173">
        <v>108</v>
      </c>
      <c r="N45" s="498">
        <v>13.628318584070797</v>
      </c>
      <c r="O45" s="25">
        <v>65</v>
      </c>
      <c r="P45" s="502">
        <f t="shared" si="15"/>
        <v>11.504424778761061</v>
      </c>
      <c r="Q45" s="77">
        <v>19</v>
      </c>
      <c r="R45" s="75">
        <f t="shared" si="16"/>
        <v>3.3628318584070795</v>
      </c>
      <c r="S45" s="76">
        <v>5149</v>
      </c>
      <c r="T45" s="503">
        <f t="shared" si="17"/>
        <v>90.112005600280014</v>
      </c>
      <c r="U45" s="507">
        <v>40.612934550398293</v>
      </c>
      <c r="V45" s="25">
        <v>485</v>
      </c>
      <c r="W45" s="74">
        <f t="shared" si="18"/>
        <v>9.4193047193629837</v>
      </c>
      <c r="X45" s="25">
        <v>733</v>
      </c>
      <c r="Y45" s="74">
        <f t="shared" si="19"/>
        <v>14.235773936686735</v>
      </c>
      <c r="Z45" s="25">
        <v>1330</v>
      </c>
      <c r="AA45" s="74">
        <f t="shared" si="20"/>
        <v>25.830258302583026</v>
      </c>
      <c r="AB45" s="25">
        <v>1112</v>
      </c>
      <c r="AC45" s="74">
        <f t="shared" si="21"/>
        <v>21.596426490580694</v>
      </c>
      <c r="AD45" s="25">
        <v>1067</v>
      </c>
      <c r="AE45" s="74">
        <f t="shared" si="22"/>
        <v>20.722470382598562</v>
      </c>
      <c r="AF45" s="25">
        <v>422</v>
      </c>
      <c r="AG45" s="437">
        <f t="shared" si="23"/>
        <v>8.1957661681879976</v>
      </c>
    </row>
    <row r="46" spans="1:33">
      <c r="A46" s="169" t="s">
        <v>12</v>
      </c>
      <c r="B46" s="170">
        <v>17629</v>
      </c>
      <c r="C46" s="372">
        <v>38.64790969425362</v>
      </c>
      <c r="D46" s="373">
        <v>2238</v>
      </c>
      <c r="E46" s="374">
        <f t="shared" si="11"/>
        <v>12.694991207669181</v>
      </c>
      <c r="F46" s="491">
        <v>34.837354781054515</v>
      </c>
      <c r="G46" s="170">
        <v>394</v>
      </c>
      <c r="H46" s="469">
        <f t="shared" si="12"/>
        <v>17.605004468275247</v>
      </c>
      <c r="I46" s="170">
        <v>451</v>
      </c>
      <c r="J46" s="469">
        <f t="shared" si="13"/>
        <v>20.151921358355672</v>
      </c>
      <c r="K46" s="170">
        <v>729</v>
      </c>
      <c r="L46" s="469">
        <f t="shared" si="14"/>
        <v>32.573726541554961</v>
      </c>
      <c r="M46" s="170">
        <v>367</v>
      </c>
      <c r="N46" s="499">
        <v>17.605004468275247</v>
      </c>
      <c r="O46" s="24">
        <v>236</v>
      </c>
      <c r="P46" s="114">
        <f t="shared" si="15"/>
        <v>10.545129579982127</v>
      </c>
      <c r="Q46" s="72">
        <v>61</v>
      </c>
      <c r="R46" s="70">
        <f t="shared" si="16"/>
        <v>2.7256478999106344</v>
      </c>
      <c r="S46" s="71">
        <v>15391</v>
      </c>
      <c r="T46" s="504">
        <f t="shared" si="17"/>
        <v>87.305008792330824</v>
      </c>
      <c r="U46" s="508">
        <v>39.202001169514432</v>
      </c>
      <c r="V46" s="24">
        <v>1732</v>
      </c>
      <c r="W46" s="69">
        <f t="shared" si="18"/>
        <v>11.253329868104736</v>
      </c>
      <c r="X46" s="24">
        <v>2390</v>
      </c>
      <c r="Y46" s="69">
        <f t="shared" si="19"/>
        <v>15.528555649405495</v>
      </c>
      <c r="Z46" s="24">
        <v>4354</v>
      </c>
      <c r="AA46" s="69">
        <f t="shared" si="20"/>
        <v>28.289259957117796</v>
      </c>
      <c r="AB46" s="24">
        <v>3171</v>
      </c>
      <c r="AC46" s="69">
        <f t="shared" si="21"/>
        <v>20.602949775843022</v>
      </c>
      <c r="AD46" s="24">
        <v>2718</v>
      </c>
      <c r="AE46" s="69">
        <f t="shared" si="22"/>
        <v>17.659671236436878</v>
      </c>
      <c r="AF46" s="24">
        <v>1026</v>
      </c>
      <c r="AG46" s="438">
        <f t="shared" si="23"/>
        <v>6.6662335130920667</v>
      </c>
    </row>
    <row r="47" spans="1:33">
      <c r="A47" s="375" t="s">
        <v>11</v>
      </c>
      <c r="B47" s="173">
        <v>51302</v>
      </c>
      <c r="C47" s="369">
        <v>40.201980429613108</v>
      </c>
      <c r="D47" s="370">
        <v>4015</v>
      </c>
      <c r="E47" s="371">
        <f t="shared" si="11"/>
        <v>7.8262056060192586</v>
      </c>
      <c r="F47" s="490">
        <v>33.700871731008789</v>
      </c>
      <c r="G47" s="173">
        <v>965</v>
      </c>
      <c r="H47" s="489">
        <f t="shared" si="12"/>
        <v>24.034869240348691</v>
      </c>
      <c r="I47" s="173">
        <v>789</v>
      </c>
      <c r="J47" s="489">
        <f t="shared" si="13"/>
        <v>19.651307596513075</v>
      </c>
      <c r="K47" s="173">
        <v>1190</v>
      </c>
      <c r="L47" s="489">
        <f t="shared" si="14"/>
        <v>29.638854296388544</v>
      </c>
      <c r="M47" s="173">
        <v>539</v>
      </c>
      <c r="N47" s="498">
        <v>24.034869240348691</v>
      </c>
      <c r="O47" s="25">
        <v>422</v>
      </c>
      <c r="P47" s="502">
        <f t="shared" si="15"/>
        <v>10.510585305105852</v>
      </c>
      <c r="Q47" s="77">
        <v>110</v>
      </c>
      <c r="R47" s="75">
        <f t="shared" si="16"/>
        <v>2.7397260273972601</v>
      </c>
      <c r="S47" s="76">
        <v>47287</v>
      </c>
      <c r="T47" s="503">
        <f t="shared" si="17"/>
        <v>92.173794393980742</v>
      </c>
      <c r="U47" s="507">
        <v>40.753970435849524</v>
      </c>
      <c r="V47" s="25">
        <v>5855</v>
      </c>
      <c r="W47" s="74">
        <f t="shared" si="18"/>
        <v>12.381838560280839</v>
      </c>
      <c r="X47" s="25">
        <v>5932</v>
      </c>
      <c r="Y47" s="74">
        <f t="shared" si="19"/>
        <v>12.544674011884874</v>
      </c>
      <c r="Z47" s="25">
        <v>10619</v>
      </c>
      <c r="AA47" s="74">
        <f t="shared" si="20"/>
        <v>22.456489098483726</v>
      </c>
      <c r="AB47" s="25">
        <v>10820</v>
      </c>
      <c r="AC47" s="74">
        <f t="shared" si="21"/>
        <v>22.881553069554002</v>
      </c>
      <c r="AD47" s="25">
        <v>10199</v>
      </c>
      <c r="AE47" s="74">
        <f t="shared" si="22"/>
        <v>21.568295726098082</v>
      </c>
      <c r="AF47" s="25">
        <v>3862</v>
      </c>
      <c r="AG47" s="437">
        <f t="shared" si="23"/>
        <v>8.1671495336984794</v>
      </c>
    </row>
    <row r="48" spans="1:33">
      <c r="A48" s="169" t="s">
        <v>10</v>
      </c>
      <c r="B48" s="170">
        <v>11206</v>
      </c>
      <c r="C48" s="372">
        <v>42.364179903623281</v>
      </c>
      <c r="D48" s="373">
        <v>664</v>
      </c>
      <c r="E48" s="374">
        <f t="shared" si="11"/>
        <v>5.9253971086917723</v>
      </c>
      <c r="F48" s="491">
        <v>32.748493975903635</v>
      </c>
      <c r="G48" s="170">
        <v>134</v>
      </c>
      <c r="H48" s="469">
        <f t="shared" si="12"/>
        <v>20.180722891566266</v>
      </c>
      <c r="I48" s="170">
        <v>121</v>
      </c>
      <c r="J48" s="469">
        <f t="shared" si="13"/>
        <v>18.222891566265059</v>
      </c>
      <c r="K48" s="170">
        <v>265</v>
      </c>
      <c r="L48" s="469">
        <f t="shared" si="14"/>
        <v>39.909638554216869</v>
      </c>
      <c r="M48" s="170">
        <v>105</v>
      </c>
      <c r="N48" s="499">
        <v>20.180722891566266</v>
      </c>
      <c r="O48" s="24">
        <v>30</v>
      </c>
      <c r="P48" s="114">
        <f t="shared" si="15"/>
        <v>4.5180722891566267</v>
      </c>
      <c r="Q48" s="72">
        <v>9</v>
      </c>
      <c r="R48" s="70">
        <f t="shared" si="16"/>
        <v>1.3554216867469879</v>
      </c>
      <c r="S48" s="71">
        <v>10542</v>
      </c>
      <c r="T48" s="504">
        <f t="shared" si="17"/>
        <v>94.074602891308217</v>
      </c>
      <c r="U48" s="508">
        <v>42.96983494593055</v>
      </c>
      <c r="V48" s="24">
        <v>875</v>
      </c>
      <c r="W48" s="69">
        <f t="shared" si="18"/>
        <v>8.3001328021248337</v>
      </c>
      <c r="X48" s="24">
        <v>986</v>
      </c>
      <c r="Y48" s="69">
        <f t="shared" si="19"/>
        <v>9.3530639347372428</v>
      </c>
      <c r="Z48" s="24">
        <v>2690</v>
      </c>
      <c r="AA48" s="69">
        <f t="shared" si="20"/>
        <v>25.516979700246633</v>
      </c>
      <c r="AB48" s="24">
        <v>1979</v>
      </c>
      <c r="AC48" s="69">
        <f t="shared" si="21"/>
        <v>18.772528931891483</v>
      </c>
      <c r="AD48" s="24">
        <v>2869</v>
      </c>
      <c r="AE48" s="69">
        <f t="shared" si="22"/>
        <v>27.214949724909882</v>
      </c>
      <c r="AF48" s="24">
        <v>1143</v>
      </c>
      <c r="AG48" s="438">
        <f t="shared" si="23"/>
        <v>10.842344906089926</v>
      </c>
    </row>
    <row r="49" spans="1:33">
      <c r="A49" s="375" t="s">
        <v>9</v>
      </c>
      <c r="B49" s="173">
        <v>58547</v>
      </c>
      <c r="C49" s="369">
        <v>40.236920764514025</v>
      </c>
      <c r="D49" s="370">
        <v>3629</v>
      </c>
      <c r="E49" s="371">
        <f t="shared" si="11"/>
        <v>6.1984388610859646</v>
      </c>
      <c r="F49" s="490">
        <v>33.010471204188498</v>
      </c>
      <c r="G49" s="173">
        <v>916</v>
      </c>
      <c r="H49" s="489">
        <f t="shared" si="12"/>
        <v>25.241113254340036</v>
      </c>
      <c r="I49" s="173">
        <v>744</v>
      </c>
      <c r="J49" s="489">
        <f t="shared" si="13"/>
        <v>20.50151556902728</v>
      </c>
      <c r="K49" s="173">
        <v>1072</v>
      </c>
      <c r="L49" s="489">
        <f t="shared" si="14"/>
        <v>29.539818131716729</v>
      </c>
      <c r="M49" s="173">
        <v>517</v>
      </c>
      <c r="N49" s="498">
        <v>25.241113254340036</v>
      </c>
      <c r="O49" s="25">
        <v>295</v>
      </c>
      <c r="P49" s="502">
        <f t="shared" si="15"/>
        <v>8.1289611463213003</v>
      </c>
      <c r="Q49" s="77">
        <v>85</v>
      </c>
      <c r="R49" s="75">
        <f t="shared" si="16"/>
        <v>2.3422430421603746</v>
      </c>
      <c r="S49" s="76">
        <v>54918</v>
      </c>
      <c r="T49" s="503">
        <f t="shared" si="17"/>
        <v>93.801561138914039</v>
      </c>
      <c r="U49" s="507">
        <v>40.714446993699774</v>
      </c>
      <c r="V49" s="25">
        <v>6617</v>
      </c>
      <c r="W49" s="74">
        <f t="shared" si="18"/>
        <v>12.048872864998724</v>
      </c>
      <c r="X49" s="25">
        <v>7222</v>
      </c>
      <c r="Y49" s="74">
        <f t="shared" si="19"/>
        <v>13.150515313740485</v>
      </c>
      <c r="Z49" s="25">
        <v>12156</v>
      </c>
      <c r="AA49" s="74">
        <f t="shared" si="20"/>
        <v>22.134819184966677</v>
      </c>
      <c r="AB49" s="25">
        <v>12581</v>
      </c>
      <c r="AC49" s="74">
        <f t="shared" si="21"/>
        <v>22.908700244000148</v>
      </c>
      <c r="AD49" s="25">
        <v>12247</v>
      </c>
      <c r="AE49" s="74">
        <f t="shared" si="22"/>
        <v>22.300520776430314</v>
      </c>
      <c r="AF49" s="25">
        <v>4095</v>
      </c>
      <c r="AG49" s="437">
        <f t="shared" si="23"/>
        <v>7.456571615863651</v>
      </c>
    </row>
    <row r="50" spans="1:33">
      <c r="A50" s="169" t="s">
        <v>8</v>
      </c>
      <c r="B50" s="170">
        <v>124265</v>
      </c>
      <c r="C50" s="372">
        <v>40.097147225687138</v>
      </c>
      <c r="D50" s="373">
        <v>7147</v>
      </c>
      <c r="E50" s="374">
        <f t="shared" si="11"/>
        <v>5.7514183398382492</v>
      </c>
      <c r="F50" s="491">
        <v>33.118231425773246</v>
      </c>
      <c r="G50" s="170">
        <v>1604</v>
      </c>
      <c r="H50" s="469">
        <f t="shared" si="12"/>
        <v>22.442983069819505</v>
      </c>
      <c r="I50" s="170">
        <v>1671</v>
      </c>
      <c r="J50" s="469">
        <f t="shared" si="13"/>
        <v>23.380439345179795</v>
      </c>
      <c r="K50" s="170">
        <v>2169</v>
      </c>
      <c r="L50" s="469">
        <f t="shared" si="14"/>
        <v>30.348397929201067</v>
      </c>
      <c r="M50" s="170">
        <v>925</v>
      </c>
      <c r="N50" s="499">
        <v>22.442983069819505</v>
      </c>
      <c r="O50" s="24">
        <v>605</v>
      </c>
      <c r="P50" s="114">
        <f t="shared" si="15"/>
        <v>8.4650902476563594</v>
      </c>
      <c r="Q50" s="72">
        <v>173</v>
      </c>
      <c r="R50" s="70">
        <f t="shared" si="16"/>
        <v>2.420596054288513</v>
      </c>
      <c r="S50" s="71">
        <v>117118</v>
      </c>
      <c r="T50" s="504">
        <f t="shared" si="17"/>
        <v>94.248581660161761</v>
      </c>
      <c r="U50" s="508">
        <v>40.523028057172951</v>
      </c>
      <c r="V50" s="24">
        <v>14808</v>
      </c>
      <c r="W50" s="69">
        <f t="shared" si="18"/>
        <v>12.643658532420293</v>
      </c>
      <c r="X50" s="24">
        <v>15732</v>
      </c>
      <c r="Y50" s="69">
        <f t="shared" si="19"/>
        <v>13.43260643112075</v>
      </c>
      <c r="Z50" s="24">
        <v>25329</v>
      </c>
      <c r="AA50" s="69">
        <f t="shared" si="20"/>
        <v>21.626906197168669</v>
      </c>
      <c r="AB50" s="24">
        <v>27431</v>
      </c>
      <c r="AC50" s="69">
        <f t="shared" si="21"/>
        <v>23.421677282740482</v>
      </c>
      <c r="AD50" s="24">
        <v>24620</v>
      </c>
      <c r="AE50" s="69">
        <f t="shared" si="22"/>
        <v>21.021533837667995</v>
      </c>
      <c r="AF50" s="24">
        <v>9198</v>
      </c>
      <c r="AG50" s="438">
        <f t="shared" si="23"/>
        <v>7.8536177188818108</v>
      </c>
    </row>
    <row r="51" spans="1:33">
      <c r="A51" s="375" t="s">
        <v>7</v>
      </c>
      <c r="B51" s="173">
        <v>32960</v>
      </c>
      <c r="C51" s="369">
        <v>40.709860436893294</v>
      </c>
      <c r="D51" s="370">
        <v>1805</v>
      </c>
      <c r="E51" s="371">
        <f t="shared" si="11"/>
        <v>5.4763349514563107</v>
      </c>
      <c r="F51" s="490">
        <v>33.439889196675928</v>
      </c>
      <c r="G51" s="173">
        <v>459</v>
      </c>
      <c r="H51" s="489">
        <f t="shared" si="12"/>
        <v>25.429362880886426</v>
      </c>
      <c r="I51" s="173">
        <v>341</v>
      </c>
      <c r="J51" s="489">
        <f t="shared" si="13"/>
        <v>18.89196675900277</v>
      </c>
      <c r="K51" s="173">
        <v>544</v>
      </c>
      <c r="L51" s="489">
        <f t="shared" si="14"/>
        <v>30.13850415512465</v>
      </c>
      <c r="M51" s="173">
        <v>236</v>
      </c>
      <c r="N51" s="498">
        <v>25.429362880886426</v>
      </c>
      <c r="O51" s="25">
        <v>155</v>
      </c>
      <c r="P51" s="502">
        <f t="shared" si="15"/>
        <v>8.5872576177285325</v>
      </c>
      <c r="Q51" s="77">
        <v>70</v>
      </c>
      <c r="R51" s="75">
        <f t="shared" si="16"/>
        <v>3.8781163434903045</v>
      </c>
      <c r="S51" s="76">
        <v>31155</v>
      </c>
      <c r="T51" s="503">
        <f t="shared" si="17"/>
        <v>94.523665048543691</v>
      </c>
      <c r="U51" s="507">
        <v>41.131054405392717</v>
      </c>
      <c r="V51" s="25">
        <v>3369</v>
      </c>
      <c r="W51" s="74">
        <f t="shared" si="18"/>
        <v>10.813673567645644</v>
      </c>
      <c r="X51" s="25">
        <v>3704</v>
      </c>
      <c r="Y51" s="74">
        <f t="shared" si="19"/>
        <v>11.888942384849944</v>
      </c>
      <c r="Z51" s="25">
        <v>7059</v>
      </c>
      <c r="AA51" s="74">
        <f t="shared" si="20"/>
        <v>22.657679345209438</v>
      </c>
      <c r="AB51" s="25">
        <v>7843</v>
      </c>
      <c r="AC51" s="74">
        <f t="shared" si="21"/>
        <v>25.17412935323383</v>
      </c>
      <c r="AD51" s="25">
        <v>6812</v>
      </c>
      <c r="AE51" s="74">
        <f t="shared" si="22"/>
        <v>21.864869202375221</v>
      </c>
      <c r="AF51" s="25">
        <v>2368</v>
      </c>
      <c r="AG51" s="437">
        <f t="shared" si="23"/>
        <v>7.6007061466859245</v>
      </c>
    </row>
    <row r="52" spans="1:33">
      <c r="A52" s="169" t="s">
        <v>6</v>
      </c>
      <c r="B52" s="170">
        <v>6708</v>
      </c>
      <c r="C52" s="372">
        <v>39.568276684555705</v>
      </c>
      <c r="D52" s="373">
        <v>339</v>
      </c>
      <c r="E52" s="374">
        <f t="shared" si="11"/>
        <v>5.0536672629695882</v>
      </c>
      <c r="F52" s="491">
        <v>33.070796460177014</v>
      </c>
      <c r="G52" s="170">
        <v>75</v>
      </c>
      <c r="H52" s="469">
        <f t="shared" si="12"/>
        <v>22.123893805309734</v>
      </c>
      <c r="I52" s="170">
        <v>76</v>
      </c>
      <c r="J52" s="469">
        <f t="shared" si="13"/>
        <v>22.418879056047196</v>
      </c>
      <c r="K52" s="170">
        <v>104</v>
      </c>
      <c r="L52" s="469">
        <f t="shared" si="14"/>
        <v>30.678466076696164</v>
      </c>
      <c r="M52" s="170">
        <v>55</v>
      </c>
      <c r="N52" s="499">
        <v>22.123893805309734</v>
      </c>
      <c r="O52" s="24">
        <v>22</v>
      </c>
      <c r="P52" s="114">
        <f t="shared" si="15"/>
        <v>6.4896755162241888</v>
      </c>
      <c r="Q52" s="72">
        <v>7</v>
      </c>
      <c r="R52" s="70">
        <f t="shared" si="16"/>
        <v>2.0648967551622417</v>
      </c>
      <c r="S52" s="71">
        <v>6369</v>
      </c>
      <c r="T52" s="504">
        <f t="shared" si="17"/>
        <v>94.946332737030417</v>
      </c>
      <c r="U52" s="508">
        <v>39.91411524572154</v>
      </c>
      <c r="V52" s="24">
        <v>838</v>
      </c>
      <c r="W52" s="69">
        <f t="shared" si="18"/>
        <v>13.157481551263936</v>
      </c>
      <c r="X52" s="24">
        <v>940</v>
      </c>
      <c r="Y52" s="69">
        <f t="shared" si="19"/>
        <v>14.758988852253102</v>
      </c>
      <c r="Z52" s="24">
        <v>1339</v>
      </c>
      <c r="AA52" s="69">
        <f t="shared" si="20"/>
        <v>21.023708588475429</v>
      </c>
      <c r="AB52" s="24">
        <v>1524</v>
      </c>
      <c r="AC52" s="69">
        <f t="shared" si="21"/>
        <v>23.928403203014604</v>
      </c>
      <c r="AD52" s="24">
        <v>1243</v>
      </c>
      <c r="AE52" s="69">
        <f t="shared" si="22"/>
        <v>19.516407599309154</v>
      </c>
      <c r="AF52" s="24">
        <v>485</v>
      </c>
      <c r="AG52" s="438">
        <f t="shared" si="23"/>
        <v>7.615010205683781</v>
      </c>
    </row>
    <row r="53" spans="1:33">
      <c r="A53" s="375" t="s">
        <v>5</v>
      </c>
      <c r="B53" s="173">
        <v>30191</v>
      </c>
      <c r="C53" s="369">
        <v>41.668377993441624</v>
      </c>
      <c r="D53" s="370">
        <v>2238</v>
      </c>
      <c r="E53" s="371">
        <f t="shared" si="11"/>
        <v>7.4128051406048154</v>
      </c>
      <c r="F53" s="490">
        <v>33.896782841823054</v>
      </c>
      <c r="G53" s="173">
        <v>345</v>
      </c>
      <c r="H53" s="489">
        <f t="shared" si="12"/>
        <v>15.415549597855227</v>
      </c>
      <c r="I53" s="173">
        <v>432</v>
      </c>
      <c r="J53" s="489">
        <f t="shared" si="13"/>
        <v>19.302949061662197</v>
      </c>
      <c r="K53" s="173">
        <v>900</v>
      </c>
      <c r="L53" s="489">
        <f t="shared" si="14"/>
        <v>40.214477211796243</v>
      </c>
      <c r="M53" s="173">
        <v>393</v>
      </c>
      <c r="N53" s="498">
        <v>15.415549597855227</v>
      </c>
      <c r="O53" s="25">
        <v>149</v>
      </c>
      <c r="P53" s="502">
        <f t="shared" si="15"/>
        <v>6.6577301161751565</v>
      </c>
      <c r="Q53" s="77">
        <v>19</v>
      </c>
      <c r="R53" s="75">
        <f t="shared" si="16"/>
        <v>0.84897229669347629</v>
      </c>
      <c r="S53" s="76">
        <v>27953</v>
      </c>
      <c r="T53" s="503">
        <f t="shared" si="17"/>
        <v>92.587194859395183</v>
      </c>
      <c r="U53" s="507">
        <v>42.290594927199109</v>
      </c>
      <c r="V53" s="25">
        <v>2038</v>
      </c>
      <c r="W53" s="74">
        <f t="shared" si="18"/>
        <v>7.2908095732121776</v>
      </c>
      <c r="X53" s="25">
        <v>2966</v>
      </c>
      <c r="Y53" s="74">
        <f t="shared" si="19"/>
        <v>10.610667906843631</v>
      </c>
      <c r="Z53" s="25">
        <v>7697</v>
      </c>
      <c r="AA53" s="74">
        <f t="shared" si="20"/>
        <v>27.535506027975533</v>
      </c>
      <c r="AB53" s="25">
        <v>5602</v>
      </c>
      <c r="AC53" s="74">
        <f t="shared" si="21"/>
        <v>20.040782742460557</v>
      </c>
      <c r="AD53" s="25">
        <v>7115</v>
      </c>
      <c r="AE53" s="74">
        <f t="shared" si="22"/>
        <v>25.453439702357528</v>
      </c>
      <c r="AF53" s="25">
        <v>2535</v>
      </c>
      <c r="AG53" s="437">
        <f t="shared" si="23"/>
        <v>9.0687940471505755</v>
      </c>
    </row>
    <row r="54" spans="1:33">
      <c r="A54" s="169" t="s">
        <v>4</v>
      </c>
      <c r="B54" s="170">
        <v>16111</v>
      </c>
      <c r="C54" s="372">
        <v>42.756563838371235</v>
      </c>
      <c r="D54" s="373">
        <v>775</v>
      </c>
      <c r="E54" s="374">
        <f t="shared" si="11"/>
        <v>4.8103780026069147</v>
      </c>
      <c r="F54" s="491">
        <v>33.028387096774189</v>
      </c>
      <c r="G54" s="170">
        <v>162</v>
      </c>
      <c r="H54" s="469">
        <f t="shared" si="12"/>
        <v>20.903225806451616</v>
      </c>
      <c r="I54" s="170">
        <v>163</v>
      </c>
      <c r="J54" s="469">
        <f t="shared" si="13"/>
        <v>21.032258064516128</v>
      </c>
      <c r="K54" s="170">
        <v>277</v>
      </c>
      <c r="L54" s="469">
        <f t="shared" si="14"/>
        <v>35.741935483870968</v>
      </c>
      <c r="M54" s="170">
        <v>106</v>
      </c>
      <c r="N54" s="499">
        <v>20.903225806451616</v>
      </c>
      <c r="O54" s="24">
        <v>57</v>
      </c>
      <c r="P54" s="114">
        <f t="shared" si="15"/>
        <v>7.354838709677419</v>
      </c>
      <c r="Q54" s="72">
        <v>10</v>
      </c>
      <c r="R54" s="70">
        <f t="shared" si="16"/>
        <v>1.2903225806451613</v>
      </c>
      <c r="S54" s="71">
        <v>15336</v>
      </c>
      <c r="T54" s="504">
        <f t="shared" si="17"/>
        <v>95.189621997393076</v>
      </c>
      <c r="U54" s="508">
        <v>43.248174230568871</v>
      </c>
      <c r="V54" s="24">
        <v>1330</v>
      </c>
      <c r="W54" s="69">
        <f t="shared" si="18"/>
        <v>8.6724047991653617</v>
      </c>
      <c r="X54" s="24">
        <v>1633</v>
      </c>
      <c r="Y54" s="69">
        <f t="shared" si="19"/>
        <v>10.648148148148149</v>
      </c>
      <c r="Z54" s="24">
        <v>3558</v>
      </c>
      <c r="AA54" s="69">
        <f t="shared" si="20"/>
        <v>23.200312989045383</v>
      </c>
      <c r="AB54" s="24">
        <v>2536</v>
      </c>
      <c r="AC54" s="69">
        <f t="shared" si="21"/>
        <v>16.536254564423576</v>
      </c>
      <c r="AD54" s="24">
        <v>4538</v>
      </c>
      <c r="AE54" s="69">
        <f t="shared" si="22"/>
        <v>29.590505998956701</v>
      </c>
      <c r="AF54" s="24">
        <v>1741</v>
      </c>
      <c r="AG54" s="438">
        <f t="shared" si="23"/>
        <v>11.352373500260825</v>
      </c>
    </row>
    <row r="55" spans="1:33">
      <c r="A55" s="375" t="s">
        <v>3</v>
      </c>
      <c r="B55" s="173">
        <v>21039</v>
      </c>
      <c r="C55" s="369">
        <v>41.004658016065591</v>
      </c>
      <c r="D55" s="370">
        <v>1895</v>
      </c>
      <c r="E55" s="371">
        <f t="shared" si="11"/>
        <v>9.0070820856504579</v>
      </c>
      <c r="F55" s="490">
        <v>34.577308707124011</v>
      </c>
      <c r="G55" s="173">
        <v>400</v>
      </c>
      <c r="H55" s="489">
        <f t="shared" si="12"/>
        <v>21.108179419525065</v>
      </c>
      <c r="I55" s="173">
        <v>340</v>
      </c>
      <c r="J55" s="489">
        <f t="shared" si="13"/>
        <v>17.941952506596305</v>
      </c>
      <c r="K55" s="173">
        <v>577</v>
      </c>
      <c r="L55" s="489">
        <f t="shared" si="14"/>
        <v>30.448548812664907</v>
      </c>
      <c r="M55" s="173">
        <v>324</v>
      </c>
      <c r="N55" s="498">
        <v>21.108179419525065</v>
      </c>
      <c r="O55" s="25">
        <v>199</v>
      </c>
      <c r="P55" s="502">
        <f t="shared" si="15"/>
        <v>10.501319261213721</v>
      </c>
      <c r="Q55" s="77">
        <v>55</v>
      </c>
      <c r="R55" s="75">
        <f t="shared" si="16"/>
        <v>2.9023746701846966</v>
      </c>
      <c r="S55" s="76">
        <v>19144</v>
      </c>
      <c r="T55" s="503">
        <f t="shared" si="17"/>
        <v>90.992917914349533</v>
      </c>
      <c r="U55" s="507">
        <v>41.640879648976117</v>
      </c>
      <c r="V55" s="25">
        <v>1787</v>
      </c>
      <c r="W55" s="74">
        <f t="shared" si="18"/>
        <v>9.3345173422482226</v>
      </c>
      <c r="X55" s="25">
        <v>2397</v>
      </c>
      <c r="Y55" s="74">
        <f t="shared" si="19"/>
        <v>12.520894274968658</v>
      </c>
      <c r="Z55" s="25">
        <v>4162</v>
      </c>
      <c r="AA55" s="74">
        <f t="shared" si="20"/>
        <v>21.740493104889261</v>
      </c>
      <c r="AB55" s="25">
        <v>4775</v>
      </c>
      <c r="AC55" s="74">
        <f t="shared" si="21"/>
        <v>24.94254074383619</v>
      </c>
      <c r="AD55" s="25">
        <v>4608</v>
      </c>
      <c r="AE55" s="74">
        <f t="shared" si="22"/>
        <v>24.070204763894694</v>
      </c>
      <c r="AF55" s="25">
        <v>1415</v>
      </c>
      <c r="AG55" s="437">
        <f t="shared" si="23"/>
        <v>7.3913497701629751</v>
      </c>
    </row>
    <row r="56" spans="1:33" ht="15" thickBot="1">
      <c r="A56" s="175" t="s">
        <v>2</v>
      </c>
      <c r="B56" s="170">
        <v>15609</v>
      </c>
      <c r="C56" s="372">
        <v>42.144660131975392</v>
      </c>
      <c r="D56" s="373">
        <v>884</v>
      </c>
      <c r="E56" s="374">
        <f t="shared" si="11"/>
        <v>5.663399320904607</v>
      </c>
      <c r="F56" s="491">
        <v>32.851809954751118</v>
      </c>
      <c r="G56" s="170">
        <v>143</v>
      </c>
      <c r="H56" s="469">
        <f t="shared" si="12"/>
        <v>16.176470588235293</v>
      </c>
      <c r="I56" s="170">
        <v>198</v>
      </c>
      <c r="J56" s="469">
        <f t="shared" si="13"/>
        <v>22.398190045248871</v>
      </c>
      <c r="K56" s="170">
        <v>377</v>
      </c>
      <c r="L56" s="469">
        <f t="shared" si="14"/>
        <v>42.647058823529413</v>
      </c>
      <c r="M56" s="170">
        <v>113</v>
      </c>
      <c r="N56" s="499">
        <v>16.176470588235293</v>
      </c>
      <c r="O56" s="24">
        <v>43</v>
      </c>
      <c r="P56" s="114">
        <f t="shared" si="15"/>
        <v>4.8642533936651589</v>
      </c>
      <c r="Q56" s="72">
        <v>10</v>
      </c>
      <c r="R56" s="70">
        <f t="shared" si="16"/>
        <v>1.1312217194570136</v>
      </c>
      <c r="S56" s="71">
        <v>14725</v>
      </c>
      <c r="T56" s="504">
        <f t="shared" si="17"/>
        <v>94.336600679095397</v>
      </c>
      <c r="U56" s="508">
        <v>42.702546689303539</v>
      </c>
      <c r="V56" s="24">
        <v>1109</v>
      </c>
      <c r="W56" s="69">
        <f t="shared" si="18"/>
        <v>7.5314091680814945</v>
      </c>
      <c r="X56" s="24">
        <v>1631</v>
      </c>
      <c r="Y56" s="69">
        <f t="shared" si="19"/>
        <v>11.076400679117148</v>
      </c>
      <c r="Z56" s="24">
        <v>3936</v>
      </c>
      <c r="AA56" s="69">
        <f t="shared" si="20"/>
        <v>26.730050933786075</v>
      </c>
      <c r="AB56" s="24">
        <v>2396</v>
      </c>
      <c r="AC56" s="69">
        <f t="shared" si="21"/>
        <v>16.271646859083191</v>
      </c>
      <c r="AD56" s="24">
        <v>4174</v>
      </c>
      <c r="AE56" s="69">
        <f t="shared" si="22"/>
        <v>28.346349745331068</v>
      </c>
      <c r="AF56" s="24">
        <v>1479</v>
      </c>
      <c r="AG56" s="438">
        <f t="shared" si="23"/>
        <v>10.04414261460102</v>
      </c>
    </row>
    <row r="57" spans="1:33">
      <c r="A57" s="339" t="s">
        <v>17</v>
      </c>
      <c r="B57" s="177">
        <v>511915</v>
      </c>
      <c r="C57" s="358">
        <v>39.624515788754692</v>
      </c>
      <c r="D57" s="376">
        <v>30833</v>
      </c>
      <c r="E57" s="377">
        <f t="shared" si="11"/>
        <v>6.0230702362696933</v>
      </c>
      <c r="F57" s="492">
        <v>32.743586417150141</v>
      </c>
      <c r="G57" s="415">
        <v>8067</v>
      </c>
      <c r="H57" s="470">
        <f t="shared" si="12"/>
        <v>26.163526092173971</v>
      </c>
      <c r="I57" s="415">
        <v>6437</v>
      </c>
      <c r="J57" s="470">
        <f t="shared" si="13"/>
        <v>20.876982453864365</v>
      </c>
      <c r="K57" s="415">
        <v>8942</v>
      </c>
      <c r="L57" s="470">
        <f t="shared" si="14"/>
        <v>29.001394609671454</v>
      </c>
      <c r="M57" s="415">
        <v>4039</v>
      </c>
      <c r="N57" s="500">
        <v>26.163526092173971</v>
      </c>
      <c r="O57" s="495">
        <v>2576</v>
      </c>
      <c r="P57" s="434">
        <f t="shared" si="15"/>
        <v>8.3546849155125997</v>
      </c>
      <c r="Q57" s="67">
        <v>772</v>
      </c>
      <c r="R57" s="65">
        <f t="shared" si="16"/>
        <v>2.5038108520092108</v>
      </c>
      <c r="S57" s="66">
        <v>481082</v>
      </c>
      <c r="T57" s="505">
        <f t="shared" si="17"/>
        <v>93.976929763730311</v>
      </c>
      <c r="U57" s="509">
        <v>40.065521054622316</v>
      </c>
      <c r="V57" s="495">
        <v>65723</v>
      </c>
      <c r="W57" s="64">
        <f t="shared" si="18"/>
        <v>13.661496376917032</v>
      </c>
      <c r="X57" s="495">
        <v>63241</v>
      </c>
      <c r="Y57" s="64">
        <f t="shared" si="19"/>
        <v>13.145576014068288</v>
      </c>
      <c r="Z57" s="495">
        <v>107023</v>
      </c>
      <c r="AA57" s="64">
        <f t="shared" si="20"/>
        <v>22.246311439629835</v>
      </c>
      <c r="AB57" s="495">
        <v>111983</v>
      </c>
      <c r="AC57" s="64">
        <f t="shared" si="21"/>
        <v>23.277320706241348</v>
      </c>
      <c r="AD57" s="495">
        <v>98008</v>
      </c>
      <c r="AE57" s="64">
        <f t="shared" si="22"/>
        <v>20.372410524609112</v>
      </c>
      <c r="AF57" s="495">
        <v>35104</v>
      </c>
      <c r="AG57" s="439">
        <f t="shared" si="23"/>
        <v>7.2968849385343866</v>
      </c>
    </row>
    <row r="58" spans="1:33">
      <c r="A58" s="340" t="s">
        <v>19</v>
      </c>
      <c r="B58" s="178">
        <v>125715</v>
      </c>
      <c r="C58" s="378">
        <v>41.664176908085622</v>
      </c>
      <c r="D58" s="379">
        <v>9917</v>
      </c>
      <c r="E58" s="380">
        <f t="shared" si="11"/>
        <v>7.8884779063755319</v>
      </c>
      <c r="F58" s="493">
        <v>34.410406372895032</v>
      </c>
      <c r="G58" s="416">
        <v>1598</v>
      </c>
      <c r="H58" s="471">
        <f t="shared" si="12"/>
        <v>16.113744075829384</v>
      </c>
      <c r="I58" s="416">
        <v>1732</v>
      </c>
      <c r="J58" s="471">
        <f t="shared" si="13"/>
        <v>17.464959161036603</v>
      </c>
      <c r="K58" s="416">
        <v>3953</v>
      </c>
      <c r="L58" s="471">
        <f t="shared" si="14"/>
        <v>39.860845013612987</v>
      </c>
      <c r="M58" s="416">
        <v>1755</v>
      </c>
      <c r="N58" s="501">
        <v>16.113744075829384</v>
      </c>
      <c r="O58" s="496">
        <v>704</v>
      </c>
      <c r="P58" s="436">
        <f t="shared" si="15"/>
        <v>7.0989210446707665</v>
      </c>
      <c r="Q58" s="62">
        <v>175</v>
      </c>
      <c r="R58" s="60">
        <f t="shared" si="16"/>
        <v>1.7646465665019664</v>
      </c>
      <c r="S58" s="61">
        <v>115798</v>
      </c>
      <c r="T58" s="501">
        <f t="shared" si="17"/>
        <v>92.111522093624458</v>
      </c>
      <c r="U58" s="510">
        <v>42.285393530112621</v>
      </c>
      <c r="V58" s="496">
        <v>9282</v>
      </c>
      <c r="W58" s="59">
        <f t="shared" si="18"/>
        <v>8.0156824815627203</v>
      </c>
      <c r="X58" s="496">
        <v>12381</v>
      </c>
      <c r="Y58" s="59">
        <f t="shared" si="19"/>
        <v>10.691894505950017</v>
      </c>
      <c r="Z58" s="496">
        <v>31125</v>
      </c>
      <c r="AA58" s="59">
        <f t="shared" si="20"/>
        <v>26.878702568265428</v>
      </c>
      <c r="AB58" s="496">
        <v>22000</v>
      </c>
      <c r="AC58" s="59">
        <f t="shared" si="21"/>
        <v>18.99860101210729</v>
      </c>
      <c r="AD58" s="496">
        <v>30381</v>
      </c>
      <c r="AE58" s="59">
        <f t="shared" si="22"/>
        <v>26.236204424946891</v>
      </c>
      <c r="AF58" s="496">
        <v>10629</v>
      </c>
      <c r="AG58" s="440">
        <f t="shared" si="23"/>
        <v>9.1789150071676531</v>
      </c>
    </row>
    <row r="59" spans="1:33" ht="15" thickBot="1">
      <c r="A59" s="341" t="s">
        <v>20</v>
      </c>
      <c r="B59" s="180">
        <v>637630</v>
      </c>
      <c r="C59" s="365">
        <v>40.026654956639021</v>
      </c>
      <c r="D59" s="381">
        <v>40750</v>
      </c>
      <c r="E59" s="382">
        <f t="shared" si="11"/>
        <v>6.3908536298480314</v>
      </c>
      <c r="F59" s="494">
        <v>33.149226993864879</v>
      </c>
      <c r="G59" s="417">
        <v>9665</v>
      </c>
      <c r="H59" s="464">
        <f t="shared" si="12"/>
        <v>23.717791411042946</v>
      </c>
      <c r="I59" s="417">
        <v>8169</v>
      </c>
      <c r="J59" s="464">
        <f t="shared" si="13"/>
        <v>20.046625766871166</v>
      </c>
      <c r="K59" s="417">
        <v>12895</v>
      </c>
      <c r="L59" s="464">
        <f t="shared" si="14"/>
        <v>31.644171779141107</v>
      </c>
      <c r="M59" s="417">
        <v>5794</v>
      </c>
      <c r="N59" s="14">
        <v>23.717791411042946</v>
      </c>
      <c r="O59" s="497">
        <v>3280</v>
      </c>
      <c r="P59" s="54">
        <f t="shared" si="15"/>
        <v>8.0490797546012267</v>
      </c>
      <c r="Q59" s="57">
        <v>947</v>
      </c>
      <c r="R59" s="55">
        <f t="shared" si="16"/>
        <v>2.3239263803680981</v>
      </c>
      <c r="S59" s="56">
        <v>596880</v>
      </c>
      <c r="T59" s="506">
        <f t="shared" si="17"/>
        <v>93.609146370151976</v>
      </c>
      <c r="U59" s="511">
        <v>40.496188513603727</v>
      </c>
      <c r="V59" s="497">
        <v>75005</v>
      </c>
      <c r="W59" s="54">
        <f t="shared" si="18"/>
        <v>12.566177456105079</v>
      </c>
      <c r="X59" s="497">
        <v>75622</v>
      </c>
      <c r="Y59" s="54">
        <f t="shared" si="19"/>
        <v>12.669548317919849</v>
      </c>
      <c r="Z59" s="497">
        <v>138148</v>
      </c>
      <c r="AA59" s="54">
        <f t="shared" si="20"/>
        <v>23.14502077469508</v>
      </c>
      <c r="AB59" s="497">
        <v>133983</v>
      </c>
      <c r="AC59" s="54">
        <f t="shared" si="21"/>
        <v>22.447225572979495</v>
      </c>
      <c r="AD59" s="497">
        <v>128389</v>
      </c>
      <c r="AE59" s="54">
        <f t="shared" si="22"/>
        <v>21.510018764240719</v>
      </c>
      <c r="AF59" s="497">
        <v>45733</v>
      </c>
      <c r="AG59" s="58">
        <f t="shared" si="23"/>
        <v>7.662009114059777</v>
      </c>
    </row>
    <row r="60" spans="1:33">
      <c r="A60" s="844" t="s">
        <v>243</v>
      </c>
      <c r="B60" s="844"/>
      <c r="C60" s="844"/>
      <c r="D60" s="844"/>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844"/>
      <c r="AF60" s="844"/>
      <c r="AG60" s="844"/>
    </row>
    <row r="61" spans="1:33">
      <c r="A61" s="846" t="s">
        <v>304</v>
      </c>
      <c r="B61" s="846"/>
      <c r="C61" s="846"/>
      <c r="D61" s="846"/>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6"/>
    </row>
    <row r="62" spans="1:33">
      <c r="A62" s="368"/>
      <c r="B62" s="368"/>
      <c r="C62" s="368"/>
      <c r="D62" s="368"/>
      <c r="E62" s="368"/>
      <c r="F62" s="368"/>
      <c r="G62" s="368"/>
      <c r="H62" s="368"/>
      <c r="I62" s="368"/>
      <c r="J62" s="368"/>
      <c r="K62" s="368"/>
      <c r="L62" s="368"/>
      <c r="M62" s="368"/>
      <c r="O62" s="78"/>
    </row>
    <row r="63" spans="1:33" ht="23.5">
      <c r="A63" s="836">
        <v>2019</v>
      </c>
      <c r="B63" s="836"/>
      <c r="C63" s="836"/>
      <c r="D63" s="836"/>
      <c r="E63" s="836"/>
      <c r="F63" s="836"/>
      <c r="G63" s="836"/>
      <c r="H63" s="836"/>
      <c r="I63" s="836"/>
      <c r="J63" s="836"/>
      <c r="K63" s="836"/>
      <c r="L63" s="836"/>
      <c r="M63" s="836"/>
      <c r="N63" s="837"/>
      <c r="O63" s="837"/>
      <c r="P63" s="837"/>
      <c r="Q63" s="837"/>
      <c r="R63" s="837"/>
      <c r="S63" s="837"/>
      <c r="T63" s="837"/>
      <c r="U63" s="837"/>
      <c r="V63" s="837"/>
      <c r="W63" s="837"/>
      <c r="X63" s="837"/>
      <c r="Y63" s="837"/>
      <c r="Z63" s="837"/>
      <c r="AA63" s="837"/>
      <c r="AB63" s="837"/>
      <c r="AC63" s="837"/>
      <c r="AD63" s="837"/>
      <c r="AE63" s="837"/>
      <c r="AF63" s="837"/>
      <c r="AG63" s="837"/>
    </row>
    <row r="64" spans="1:33">
      <c r="A64" s="271"/>
      <c r="B64" s="271"/>
      <c r="C64" s="338"/>
      <c r="D64" s="271"/>
      <c r="E64" s="271"/>
      <c r="F64" s="338"/>
      <c r="G64" s="271"/>
      <c r="H64" s="271"/>
      <c r="I64" s="271"/>
      <c r="J64" s="271"/>
      <c r="K64" s="271"/>
      <c r="L64" s="271"/>
      <c r="M64" s="271"/>
      <c r="N64" s="3"/>
      <c r="O64" s="3"/>
      <c r="P64" s="3"/>
      <c r="Q64" s="3"/>
      <c r="R64" s="3"/>
      <c r="S64" s="8"/>
      <c r="T64" s="3"/>
      <c r="U64" s="9"/>
      <c r="V64" s="3"/>
      <c r="W64" s="3"/>
      <c r="X64" s="3"/>
      <c r="Y64" s="3"/>
      <c r="Z64" s="3"/>
      <c r="AA64" s="3"/>
      <c r="AB64" s="3"/>
      <c r="AC64" s="3"/>
      <c r="AD64" s="3"/>
      <c r="AE64" s="3"/>
      <c r="AF64" s="3"/>
      <c r="AG64" s="3"/>
    </row>
    <row r="65" spans="1:33" ht="16.5">
      <c r="A65" s="843" t="s">
        <v>264</v>
      </c>
      <c r="B65" s="843"/>
      <c r="C65" s="843"/>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row>
    <row r="66" spans="1:33">
      <c r="A66" s="805" t="s">
        <v>21</v>
      </c>
      <c r="B66" s="830" t="s">
        <v>22</v>
      </c>
      <c r="C66" s="832"/>
      <c r="D66" s="830" t="s">
        <v>23</v>
      </c>
      <c r="E66" s="831"/>
      <c r="F66" s="831"/>
      <c r="G66" s="831"/>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row>
    <row r="67" spans="1:33">
      <c r="A67" s="805"/>
      <c r="B67" s="830"/>
      <c r="C67" s="832"/>
      <c r="D67" s="830" t="s">
        <v>46</v>
      </c>
      <c r="E67" s="831"/>
      <c r="F67" s="831"/>
      <c r="G67" s="831"/>
      <c r="H67" s="831"/>
      <c r="I67" s="831"/>
      <c r="J67" s="831"/>
      <c r="K67" s="831"/>
      <c r="L67" s="831"/>
      <c r="M67" s="831"/>
      <c r="N67" s="831"/>
      <c r="O67" s="831"/>
      <c r="P67" s="831"/>
      <c r="Q67" s="831"/>
      <c r="R67" s="832"/>
      <c r="S67" s="830" t="s">
        <v>47</v>
      </c>
      <c r="T67" s="831"/>
      <c r="U67" s="831"/>
      <c r="V67" s="831"/>
      <c r="W67" s="831"/>
      <c r="X67" s="831"/>
      <c r="Y67" s="831"/>
      <c r="Z67" s="831"/>
      <c r="AA67" s="831"/>
      <c r="AB67" s="831"/>
      <c r="AC67" s="831"/>
      <c r="AD67" s="831"/>
      <c r="AE67" s="831"/>
      <c r="AF67" s="831"/>
      <c r="AG67" s="831"/>
    </row>
    <row r="68" spans="1:33" ht="18.75" customHeight="1">
      <c r="A68" s="805"/>
      <c r="B68" s="830"/>
      <c r="C68" s="832"/>
      <c r="D68" s="824" t="s">
        <v>0</v>
      </c>
      <c r="E68" s="826" t="s">
        <v>1</v>
      </c>
      <c r="F68" s="848" t="s">
        <v>64</v>
      </c>
      <c r="G68" s="830" t="s">
        <v>23</v>
      </c>
      <c r="H68" s="831"/>
      <c r="I68" s="831"/>
      <c r="J68" s="831"/>
      <c r="K68" s="831"/>
      <c r="L68" s="831"/>
      <c r="M68" s="831"/>
      <c r="N68" s="831"/>
      <c r="O68" s="831"/>
      <c r="P68" s="831"/>
      <c r="Q68" s="831"/>
      <c r="R68" s="832"/>
      <c r="S68" s="830" t="s">
        <v>48</v>
      </c>
      <c r="T68" s="832"/>
      <c r="U68" s="833" t="s">
        <v>23</v>
      </c>
      <c r="V68" s="831"/>
      <c r="W68" s="831"/>
      <c r="X68" s="831"/>
      <c r="Y68" s="831"/>
      <c r="Z68" s="831"/>
      <c r="AA68" s="831"/>
      <c r="AB68" s="831"/>
      <c r="AC68" s="831"/>
      <c r="AD68" s="831"/>
      <c r="AE68" s="831"/>
      <c r="AF68" s="831"/>
      <c r="AG68" s="831"/>
    </row>
    <row r="69" spans="1:33" ht="15" customHeight="1">
      <c r="A69" s="805"/>
      <c r="B69" s="830"/>
      <c r="C69" s="832"/>
      <c r="D69" s="824"/>
      <c r="E69" s="826"/>
      <c r="F69" s="848"/>
      <c r="G69" s="830" t="s">
        <v>44</v>
      </c>
      <c r="H69" s="832"/>
      <c r="I69" s="830" t="s">
        <v>30</v>
      </c>
      <c r="J69" s="832"/>
      <c r="K69" s="830" t="s">
        <v>68</v>
      </c>
      <c r="L69" s="832"/>
      <c r="M69" s="830" t="s">
        <v>67</v>
      </c>
      <c r="N69" s="832"/>
      <c r="O69" s="830" t="s">
        <v>66</v>
      </c>
      <c r="P69" s="832"/>
      <c r="Q69" s="830" t="s">
        <v>65</v>
      </c>
      <c r="R69" s="832"/>
      <c r="S69" s="830"/>
      <c r="T69" s="850"/>
      <c r="U69" s="835" t="s">
        <v>64</v>
      </c>
      <c r="V69" s="830" t="s">
        <v>44</v>
      </c>
      <c r="W69" s="832"/>
      <c r="X69" s="830" t="s">
        <v>30</v>
      </c>
      <c r="Y69" s="832"/>
      <c r="Z69" s="830" t="s">
        <v>68</v>
      </c>
      <c r="AA69" s="832"/>
      <c r="AB69" s="834" t="s">
        <v>67</v>
      </c>
      <c r="AC69" s="832"/>
      <c r="AD69" s="830" t="s">
        <v>66</v>
      </c>
      <c r="AE69" s="832"/>
      <c r="AF69" s="830" t="s">
        <v>65</v>
      </c>
      <c r="AG69" s="831"/>
    </row>
    <row r="70" spans="1:33" ht="35.15" customHeight="1" thickBot="1">
      <c r="A70" s="806"/>
      <c r="B70" s="760" t="s">
        <v>0</v>
      </c>
      <c r="C70" s="761" t="s">
        <v>105</v>
      </c>
      <c r="D70" s="825"/>
      <c r="E70" s="827"/>
      <c r="F70" s="849"/>
      <c r="G70" s="760" t="s">
        <v>0</v>
      </c>
      <c r="H70" s="776" t="s">
        <v>1</v>
      </c>
      <c r="I70" s="760" t="s">
        <v>0</v>
      </c>
      <c r="J70" s="776" t="s">
        <v>1</v>
      </c>
      <c r="K70" s="760" t="s">
        <v>0</v>
      </c>
      <c r="L70" s="776" t="s">
        <v>1</v>
      </c>
      <c r="M70" s="760" t="s">
        <v>0</v>
      </c>
      <c r="N70" s="776" t="s">
        <v>1</v>
      </c>
      <c r="O70" s="760" t="s">
        <v>0</v>
      </c>
      <c r="P70" s="776" t="s">
        <v>1</v>
      </c>
      <c r="Q70" s="760" t="s">
        <v>0</v>
      </c>
      <c r="R70" s="776" t="s">
        <v>1</v>
      </c>
      <c r="S70" s="762" t="s">
        <v>0</v>
      </c>
      <c r="T70" s="776" t="s">
        <v>1</v>
      </c>
      <c r="U70" s="835"/>
      <c r="V70" s="760" t="s">
        <v>0</v>
      </c>
      <c r="W70" s="776" t="s">
        <v>1</v>
      </c>
      <c r="X70" s="760" t="s">
        <v>0</v>
      </c>
      <c r="Y70" s="776" t="s">
        <v>1</v>
      </c>
      <c r="Z70" s="760" t="s">
        <v>0</v>
      </c>
      <c r="AA70" s="776" t="s">
        <v>1</v>
      </c>
      <c r="AB70" s="760" t="s">
        <v>0</v>
      </c>
      <c r="AC70" s="776" t="s">
        <v>1</v>
      </c>
      <c r="AD70" s="760" t="s">
        <v>0</v>
      </c>
      <c r="AE70" s="776" t="s">
        <v>1</v>
      </c>
      <c r="AF70" s="760" t="s">
        <v>0</v>
      </c>
      <c r="AG70" s="776" t="s">
        <v>1</v>
      </c>
    </row>
    <row r="71" spans="1:33">
      <c r="A71" s="375" t="s">
        <v>16</v>
      </c>
      <c r="B71" s="173">
        <f t="shared" ref="B71:B89" si="24">SUM(D71,S71)</f>
        <v>92336</v>
      </c>
      <c r="C71" s="489">
        <v>39.224852711834423</v>
      </c>
      <c r="D71" s="488">
        <v>4780</v>
      </c>
      <c r="E71" s="371">
        <f t="shared" ref="E71:E89" si="25">D71/$B71*100</f>
        <v>5.1767457979552933</v>
      </c>
      <c r="F71" s="490">
        <v>30.593305439330535</v>
      </c>
      <c r="G71" s="519">
        <v>1679</v>
      </c>
      <c r="H71" s="489">
        <f t="shared" ref="H71:H89" si="26">G71/$D71*100</f>
        <v>35.1255230125523</v>
      </c>
      <c r="I71" s="173">
        <v>1001</v>
      </c>
      <c r="J71" s="489">
        <f t="shared" ref="J71:J89" si="27">I71/$D71*100</f>
        <v>20.94142259414226</v>
      </c>
      <c r="K71" s="173">
        <v>1209</v>
      </c>
      <c r="L71" s="489">
        <f t="shared" ref="L71:L89" si="28">K71/$D71*100</f>
        <v>25.292887029288703</v>
      </c>
      <c r="M71" s="173">
        <v>493</v>
      </c>
      <c r="N71" s="498">
        <f t="shared" ref="N71:N89" si="29">M71/$D71*100</f>
        <v>10.313807531380753</v>
      </c>
      <c r="O71" s="25">
        <v>306</v>
      </c>
      <c r="P71" s="502">
        <f t="shared" ref="P71:P89" si="30">O71/$D71*100</f>
        <v>6.4016736401673642</v>
      </c>
      <c r="Q71" s="77">
        <v>92</v>
      </c>
      <c r="R71" s="75">
        <f t="shared" ref="R71:R77" si="31">Q71/$D71*100</f>
        <v>1.9246861924686192</v>
      </c>
      <c r="S71" s="76">
        <v>87556</v>
      </c>
      <c r="T71" s="503">
        <f t="shared" ref="T71:T89" si="32">S71/$B71*100</f>
        <v>94.823254202044708</v>
      </c>
      <c r="U71" s="507">
        <v>39.696080222942712</v>
      </c>
      <c r="V71" s="25">
        <v>13485</v>
      </c>
      <c r="W71" s="74">
        <f t="shared" ref="W71:W89" si="33">V71/$S71*100</f>
        <v>15.40157156562657</v>
      </c>
      <c r="X71" s="25">
        <v>11517</v>
      </c>
      <c r="Y71" s="74">
        <f t="shared" ref="Y71:Y89" si="34">X71/$S71*100</f>
        <v>13.153867239252593</v>
      </c>
      <c r="Z71" s="25">
        <v>18582</v>
      </c>
      <c r="AA71" s="74">
        <f t="shared" ref="AA71:AA89" si="35">Z71/$S71*100</f>
        <v>21.222988715793321</v>
      </c>
      <c r="AB71" s="25">
        <v>19933</v>
      </c>
      <c r="AC71" s="502">
        <f t="shared" ref="AC71:AC89" si="36">AB71/$S71*100</f>
        <v>22.766001187811231</v>
      </c>
      <c r="AD71" s="25">
        <v>18238</v>
      </c>
      <c r="AE71" s="74">
        <f t="shared" ref="AE71:AE89" si="37">AD71/$S71*100</f>
        <v>20.830097309150716</v>
      </c>
      <c r="AF71" s="25">
        <v>5801</v>
      </c>
      <c r="AG71" s="437">
        <f t="shared" ref="AG71:AG77" si="38">AF71/$S71*100</f>
        <v>6.6254739823655724</v>
      </c>
    </row>
    <row r="72" spans="1:33">
      <c r="A72" s="169" t="s">
        <v>15</v>
      </c>
      <c r="B72" s="170">
        <f t="shared" si="24"/>
        <v>91903</v>
      </c>
      <c r="C72" s="372">
        <v>38.246640479636</v>
      </c>
      <c r="D72" s="373">
        <v>3391</v>
      </c>
      <c r="E72" s="374">
        <f t="shared" si="25"/>
        <v>3.6897598554998203</v>
      </c>
      <c r="F72" s="491">
        <v>30.736360955470435</v>
      </c>
      <c r="G72" s="520">
        <v>1178</v>
      </c>
      <c r="H72" s="469">
        <f t="shared" si="26"/>
        <v>34.739015039811264</v>
      </c>
      <c r="I72" s="170">
        <v>718</v>
      </c>
      <c r="J72" s="469">
        <f t="shared" si="27"/>
        <v>21.173695075199056</v>
      </c>
      <c r="K72" s="170">
        <v>853</v>
      </c>
      <c r="L72" s="469">
        <f t="shared" si="28"/>
        <v>25.154821586552639</v>
      </c>
      <c r="M72" s="170">
        <v>351</v>
      </c>
      <c r="N72" s="499">
        <f t="shared" si="29"/>
        <v>10.350928929519315</v>
      </c>
      <c r="O72" s="24">
        <v>220</v>
      </c>
      <c r="P72" s="114">
        <f t="shared" si="30"/>
        <v>6.4877617222058381</v>
      </c>
      <c r="Q72" s="72">
        <v>71</v>
      </c>
      <c r="R72" s="70">
        <f t="shared" si="31"/>
        <v>2.0937776467118847</v>
      </c>
      <c r="S72" s="71">
        <v>88512</v>
      </c>
      <c r="T72" s="504">
        <f t="shared" si="32"/>
        <v>96.310240144500185</v>
      </c>
      <c r="U72" s="508">
        <v>38.534368221257964</v>
      </c>
      <c r="V72" s="24">
        <v>15133</v>
      </c>
      <c r="W72" s="69">
        <f t="shared" si="33"/>
        <v>17.097116775126537</v>
      </c>
      <c r="X72" s="24">
        <v>11616</v>
      </c>
      <c r="Y72" s="69">
        <f t="shared" si="34"/>
        <v>13.123644251626898</v>
      </c>
      <c r="Z72" s="24">
        <v>20546</v>
      </c>
      <c r="AA72" s="69">
        <f t="shared" si="35"/>
        <v>23.212671728127258</v>
      </c>
      <c r="AB72" s="24">
        <v>20491</v>
      </c>
      <c r="AC72" s="114">
        <f t="shared" si="36"/>
        <v>23.150533261026755</v>
      </c>
      <c r="AD72" s="24">
        <v>15418</v>
      </c>
      <c r="AE72" s="69">
        <f t="shared" si="37"/>
        <v>17.419107013738248</v>
      </c>
      <c r="AF72" s="24">
        <v>5308</v>
      </c>
      <c r="AG72" s="438">
        <f t="shared" si="38"/>
        <v>5.996926970354302</v>
      </c>
    </row>
    <row r="73" spans="1:33">
      <c r="A73" s="375" t="s">
        <v>18</v>
      </c>
      <c r="B73" s="173">
        <f t="shared" si="24"/>
        <v>32558</v>
      </c>
      <c r="C73" s="369">
        <v>40.634099146138752</v>
      </c>
      <c r="D73" s="370">
        <v>3722</v>
      </c>
      <c r="E73" s="371">
        <f t="shared" si="25"/>
        <v>11.431906136740585</v>
      </c>
      <c r="F73" s="490">
        <v>35.397904352498621</v>
      </c>
      <c r="G73" s="519">
        <v>514</v>
      </c>
      <c r="H73" s="489">
        <f t="shared" si="26"/>
        <v>13.809779688339601</v>
      </c>
      <c r="I73" s="173">
        <v>652</v>
      </c>
      <c r="J73" s="489">
        <f t="shared" si="27"/>
        <v>17.517463729177862</v>
      </c>
      <c r="K73" s="173">
        <v>1465</v>
      </c>
      <c r="L73" s="489">
        <f t="shared" si="28"/>
        <v>39.360558839333692</v>
      </c>
      <c r="M73" s="173">
        <v>675</v>
      </c>
      <c r="N73" s="498">
        <f t="shared" si="29"/>
        <v>18.135411069317573</v>
      </c>
      <c r="O73" s="25">
        <v>315</v>
      </c>
      <c r="P73" s="502">
        <f t="shared" si="30"/>
        <v>8.4631918323482012</v>
      </c>
      <c r="Q73" s="77">
        <v>101</v>
      </c>
      <c r="R73" s="75">
        <f t="shared" si="31"/>
        <v>2.7135948414830735</v>
      </c>
      <c r="S73" s="76">
        <v>28836</v>
      </c>
      <c r="T73" s="503">
        <f t="shared" si="32"/>
        <v>88.568093863259406</v>
      </c>
      <c r="U73" s="507">
        <v>41.309959772506524</v>
      </c>
      <c r="V73" s="25">
        <v>2393</v>
      </c>
      <c r="W73" s="74">
        <f t="shared" si="33"/>
        <v>8.2986544597031493</v>
      </c>
      <c r="X73" s="25">
        <v>3604</v>
      </c>
      <c r="Y73" s="74">
        <f t="shared" si="34"/>
        <v>12.49826605631849</v>
      </c>
      <c r="Z73" s="25">
        <v>7865</v>
      </c>
      <c r="AA73" s="74">
        <f t="shared" si="35"/>
        <v>27.274934110140101</v>
      </c>
      <c r="AB73" s="25">
        <v>5982</v>
      </c>
      <c r="AC73" s="502">
        <f t="shared" si="36"/>
        <v>20.744902205576363</v>
      </c>
      <c r="AD73" s="25">
        <v>6950</v>
      </c>
      <c r="AE73" s="74">
        <f t="shared" si="37"/>
        <v>24.101817172978222</v>
      </c>
      <c r="AF73" s="25">
        <v>2042</v>
      </c>
      <c r="AG73" s="437">
        <f t="shared" si="38"/>
        <v>7.0814259952836727</v>
      </c>
    </row>
    <row r="74" spans="1:33">
      <c r="A74" s="169" t="s">
        <v>14</v>
      </c>
      <c r="B74" s="170">
        <f t="shared" si="24"/>
        <v>17494</v>
      </c>
      <c r="C74" s="372">
        <v>42.290842574596894</v>
      </c>
      <c r="D74" s="373">
        <v>1104</v>
      </c>
      <c r="E74" s="374">
        <f t="shared" si="25"/>
        <v>6.3107351091802908</v>
      </c>
      <c r="F74" s="491">
        <v>34.359601449275345</v>
      </c>
      <c r="G74" s="520">
        <v>172</v>
      </c>
      <c r="H74" s="469">
        <f t="shared" si="26"/>
        <v>15.579710144927535</v>
      </c>
      <c r="I74" s="170">
        <v>191</v>
      </c>
      <c r="J74" s="469">
        <f t="shared" si="27"/>
        <v>17.30072463768116</v>
      </c>
      <c r="K74" s="170">
        <v>444</v>
      </c>
      <c r="L74" s="469">
        <f t="shared" si="28"/>
        <v>40.217391304347828</v>
      </c>
      <c r="M74" s="170">
        <v>204</v>
      </c>
      <c r="N74" s="499">
        <f t="shared" si="29"/>
        <v>18.478260869565215</v>
      </c>
      <c r="O74" s="24">
        <v>81</v>
      </c>
      <c r="P74" s="114">
        <f t="shared" si="30"/>
        <v>7.3369565217391308</v>
      </c>
      <c r="Q74" s="72">
        <v>12</v>
      </c>
      <c r="R74" s="70">
        <f t="shared" si="31"/>
        <v>1.0869565217391304</v>
      </c>
      <c r="S74" s="71">
        <v>16390</v>
      </c>
      <c r="T74" s="504">
        <f t="shared" si="32"/>
        <v>93.689264890819715</v>
      </c>
      <c r="U74" s="508">
        <v>42.825076266016026</v>
      </c>
      <c r="V74" s="24">
        <v>1030</v>
      </c>
      <c r="W74" s="69">
        <f t="shared" si="33"/>
        <v>6.2843197071384989</v>
      </c>
      <c r="X74" s="24">
        <v>1809</v>
      </c>
      <c r="Y74" s="69">
        <f t="shared" si="34"/>
        <v>11.037217815741306</v>
      </c>
      <c r="Z74" s="24">
        <v>4310</v>
      </c>
      <c r="AA74" s="69">
        <f t="shared" si="35"/>
        <v>26.296522269676633</v>
      </c>
      <c r="AB74" s="24">
        <v>3302</v>
      </c>
      <c r="AC74" s="114">
        <f t="shared" si="36"/>
        <v>20.146430750457597</v>
      </c>
      <c r="AD74" s="24">
        <v>4423</v>
      </c>
      <c r="AE74" s="69">
        <f t="shared" si="37"/>
        <v>26.985967053081144</v>
      </c>
      <c r="AF74" s="24">
        <v>1516</v>
      </c>
      <c r="AG74" s="438">
        <f t="shared" si="38"/>
        <v>9.2495424039048206</v>
      </c>
    </row>
    <row r="75" spans="1:33">
      <c r="A75" s="375" t="s">
        <v>13</v>
      </c>
      <c r="B75" s="173">
        <f t="shared" si="24"/>
        <v>5314</v>
      </c>
      <c r="C75" s="369">
        <v>40.371471584493854</v>
      </c>
      <c r="D75" s="370">
        <v>531</v>
      </c>
      <c r="E75" s="371">
        <f t="shared" si="25"/>
        <v>9.9924727135867517</v>
      </c>
      <c r="F75" s="490">
        <v>35.734463276836138</v>
      </c>
      <c r="G75" s="519">
        <v>82</v>
      </c>
      <c r="H75" s="489">
        <f t="shared" si="26"/>
        <v>15.442561205273069</v>
      </c>
      <c r="I75" s="173">
        <v>99</v>
      </c>
      <c r="J75" s="489">
        <f t="shared" si="27"/>
        <v>18.64406779661017</v>
      </c>
      <c r="K75" s="173">
        <v>180</v>
      </c>
      <c r="L75" s="489">
        <f t="shared" si="28"/>
        <v>33.898305084745758</v>
      </c>
      <c r="M75" s="173">
        <v>94</v>
      </c>
      <c r="N75" s="498">
        <f t="shared" si="29"/>
        <v>17.702448210922785</v>
      </c>
      <c r="O75" s="25">
        <v>61</v>
      </c>
      <c r="P75" s="502">
        <f t="shared" si="30"/>
        <v>11.487758945386064</v>
      </c>
      <c r="Q75" s="77">
        <v>15</v>
      </c>
      <c r="R75" s="75">
        <f t="shared" si="31"/>
        <v>2.8248587570621471</v>
      </c>
      <c r="S75" s="76">
        <v>4783</v>
      </c>
      <c r="T75" s="503">
        <f t="shared" si="32"/>
        <v>90.00752728641325</v>
      </c>
      <c r="U75" s="507">
        <v>40.886263851139411</v>
      </c>
      <c r="V75" s="25">
        <v>416</v>
      </c>
      <c r="W75" s="74">
        <f t="shared" si="33"/>
        <v>8.6974702069830663</v>
      </c>
      <c r="X75" s="25">
        <v>696</v>
      </c>
      <c r="Y75" s="74">
        <f t="shared" si="34"/>
        <v>14.551536692452435</v>
      </c>
      <c r="Z75" s="25">
        <v>1215</v>
      </c>
      <c r="AA75" s="74">
        <f t="shared" si="35"/>
        <v>25.402467070876018</v>
      </c>
      <c r="AB75" s="25">
        <v>1023</v>
      </c>
      <c r="AC75" s="502">
        <f t="shared" si="36"/>
        <v>21.38825005226845</v>
      </c>
      <c r="AD75" s="25">
        <v>1029</v>
      </c>
      <c r="AE75" s="74">
        <f t="shared" si="37"/>
        <v>21.513694334099938</v>
      </c>
      <c r="AF75" s="25">
        <v>404</v>
      </c>
      <c r="AG75" s="437">
        <f t="shared" si="38"/>
        <v>8.4465816433200924</v>
      </c>
    </row>
    <row r="76" spans="1:33">
      <c r="A76" s="169" t="s">
        <v>12</v>
      </c>
      <c r="B76" s="170">
        <f t="shared" si="24"/>
        <v>16590</v>
      </c>
      <c r="C76" s="372">
        <v>38.693128390596634</v>
      </c>
      <c r="D76" s="373">
        <v>2038</v>
      </c>
      <c r="E76" s="374">
        <f t="shared" si="25"/>
        <v>12.284508740204943</v>
      </c>
      <c r="F76" s="491">
        <v>34.718842001962763</v>
      </c>
      <c r="G76" s="520">
        <v>346</v>
      </c>
      <c r="H76" s="469">
        <f t="shared" si="26"/>
        <v>16.977428851815503</v>
      </c>
      <c r="I76" s="170">
        <v>449</v>
      </c>
      <c r="J76" s="469">
        <f t="shared" si="27"/>
        <v>22.031403336604512</v>
      </c>
      <c r="K76" s="170">
        <v>646</v>
      </c>
      <c r="L76" s="469">
        <f t="shared" si="28"/>
        <v>31.697742885181551</v>
      </c>
      <c r="M76" s="170">
        <v>332</v>
      </c>
      <c r="N76" s="499">
        <f t="shared" si="29"/>
        <v>16.290480863591757</v>
      </c>
      <c r="O76" s="24">
        <v>206</v>
      </c>
      <c r="P76" s="114">
        <f t="shared" si="30"/>
        <v>10.107948969578018</v>
      </c>
      <c r="Q76" s="72">
        <v>59</v>
      </c>
      <c r="R76" s="70">
        <f t="shared" si="31"/>
        <v>2.8949950932286557</v>
      </c>
      <c r="S76" s="71">
        <v>14552</v>
      </c>
      <c r="T76" s="504">
        <f t="shared" si="32"/>
        <v>87.715491259795058</v>
      </c>
      <c r="U76" s="508">
        <v>39.24972512369461</v>
      </c>
      <c r="V76" s="24">
        <v>1620</v>
      </c>
      <c r="W76" s="69">
        <f t="shared" si="33"/>
        <v>11.132490379329301</v>
      </c>
      <c r="X76" s="24">
        <v>2320</v>
      </c>
      <c r="Y76" s="69">
        <f t="shared" si="34"/>
        <v>15.942825728422211</v>
      </c>
      <c r="Z76" s="24">
        <v>4053</v>
      </c>
      <c r="AA76" s="69">
        <f t="shared" si="35"/>
        <v>27.851841671247939</v>
      </c>
      <c r="AB76" s="24">
        <v>2931</v>
      </c>
      <c r="AC76" s="114">
        <f t="shared" si="36"/>
        <v>20.141561297416164</v>
      </c>
      <c r="AD76" s="24">
        <v>2643</v>
      </c>
      <c r="AE76" s="69">
        <f t="shared" si="37"/>
        <v>18.162451896646509</v>
      </c>
      <c r="AF76" s="24">
        <v>985</v>
      </c>
      <c r="AG76" s="438">
        <f t="shared" si="38"/>
        <v>6.7688290269378779</v>
      </c>
    </row>
    <row r="77" spans="1:33">
      <c r="A77" s="375" t="s">
        <v>11</v>
      </c>
      <c r="B77" s="173">
        <f t="shared" si="24"/>
        <v>49481</v>
      </c>
      <c r="C77" s="369">
        <v>40.284796184394132</v>
      </c>
      <c r="D77" s="370">
        <v>3678</v>
      </c>
      <c r="E77" s="371">
        <f t="shared" si="25"/>
        <v>7.4331561609506682</v>
      </c>
      <c r="F77" s="490">
        <v>33.915443175638984</v>
      </c>
      <c r="G77" s="519">
        <v>879</v>
      </c>
      <c r="H77" s="489">
        <f t="shared" si="26"/>
        <v>23.898858075040781</v>
      </c>
      <c r="I77" s="173">
        <v>707</v>
      </c>
      <c r="J77" s="489">
        <f t="shared" si="27"/>
        <v>19.222403480152256</v>
      </c>
      <c r="K77" s="173">
        <v>1061</v>
      </c>
      <c r="L77" s="489">
        <f t="shared" si="28"/>
        <v>28.847199564980968</v>
      </c>
      <c r="M77" s="173">
        <v>524</v>
      </c>
      <c r="N77" s="498">
        <f t="shared" si="29"/>
        <v>14.246873300706905</v>
      </c>
      <c r="O77" s="25">
        <v>401</v>
      </c>
      <c r="P77" s="502">
        <f t="shared" si="30"/>
        <v>10.902664491571507</v>
      </c>
      <c r="Q77" s="77">
        <v>106</v>
      </c>
      <c r="R77" s="75">
        <f t="shared" si="31"/>
        <v>2.8820010875475801</v>
      </c>
      <c r="S77" s="76">
        <v>45803</v>
      </c>
      <c r="T77" s="503">
        <f t="shared" si="32"/>
        <v>92.566843839049326</v>
      </c>
      <c r="U77" s="507">
        <v>40.796257887037939</v>
      </c>
      <c r="V77" s="25">
        <v>5596</v>
      </c>
      <c r="W77" s="74">
        <f t="shared" si="33"/>
        <v>12.217540335785866</v>
      </c>
      <c r="X77" s="25">
        <v>5701</v>
      </c>
      <c r="Y77" s="74">
        <f t="shared" si="34"/>
        <v>12.446782961814728</v>
      </c>
      <c r="Z77" s="25">
        <v>10367</v>
      </c>
      <c r="AA77" s="74">
        <f t="shared" si="35"/>
        <v>22.633888609916379</v>
      </c>
      <c r="AB77" s="25">
        <v>10304</v>
      </c>
      <c r="AC77" s="502">
        <f t="shared" si="36"/>
        <v>22.496343034299063</v>
      </c>
      <c r="AD77" s="25">
        <v>10308</v>
      </c>
      <c r="AE77" s="74">
        <f t="shared" si="37"/>
        <v>22.50507608671921</v>
      </c>
      <c r="AF77" s="25">
        <v>3527</v>
      </c>
      <c r="AG77" s="437">
        <f t="shared" si="38"/>
        <v>7.7003689714647505</v>
      </c>
    </row>
    <row r="78" spans="1:33">
      <c r="A78" s="169" t="s">
        <v>10</v>
      </c>
      <c r="B78" s="170">
        <f t="shared" si="24"/>
        <v>10852</v>
      </c>
      <c r="C78" s="372">
        <v>42.865554736454051</v>
      </c>
      <c r="D78" s="373">
        <v>609</v>
      </c>
      <c r="E78" s="374">
        <f t="shared" si="25"/>
        <v>5.6118687799483968</v>
      </c>
      <c r="F78" s="491">
        <v>32.594417077175684</v>
      </c>
      <c r="G78" s="520">
        <v>124</v>
      </c>
      <c r="H78" s="469">
        <f t="shared" si="26"/>
        <v>20.361247947454846</v>
      </c>
      <c r="I78" s="170">
        <v>125</v>
      </c>
      <c r="J78" s="469">
        <f t="shared" si="27"/>
        <v>20.525451559934318</v>
      </c>
      <c r="K78" s="170">
        <v>236</v>
      </c>
      <c r="L78" s="469">
        <f t="shared" si="28"/>
        <v>38.752052545155998</v>
      </c>
      <c r="M78" s="170">
        <v>85</v>
      </c>
      <c r="N78" s="499">
        <f t="shared" si="29"/>
        <v>13.957307060755337</v>
      </c>
      <c r="O78" s="24">
        <v>29</v>
      </c>
      <c r="P78" s="114">
        <f t="shared" si="30"/>
        <v>4.7619047619047619</v>
      </c>
      <c r="Q78" s="72" t="s">
        <v>39</v>
      </c>
      <c r="R78" s="70" t="s">
        <v>39</v>
      </c>
      <c r="S78" s="71">
        <v>10243</v>
      </c>
      <c r="T78" s="504">
        <f t="shared" si="32"/>
        <v>94.388131220051605</v>
      </c>
      <c r="U78" s="508">
        <v>43.476227667675516</v>
      </c>
      <c r="V78" s="24">
        <v>704</v>
      </c>
      <c r="W78" s="69">
        <f t="shared" si="33"/>
        <v>6.8729864297569065</v>
      </c>
      <c r="X78" s="24">
        <v>1020</v>
      </c>
      <c r="Y78" s="69">
        <f t="shared" si="34"/>
        <v>9.9580201112955198</v>
      </c>
      <c r="Z78" s="24">
        <v>2502</v>
      </c>
      <c r="AA78" s="69">
        <f t="shared" si="35"/>
        <v>24.426437567119009</v>
      </c>
      <c r="AB78" s="24">
        <v>1990</v>
      </c>
      <c r="AC78" s="114">
        <f t="shared" si="36"/>
        <v>19.427901981841259</v>
      </c>
      <c r="AD78" s="24">
        <v>2895</v>
      </c>
      <c r="AE78" s="69">
        <f t="shared" si="37"/>
        <v>28.263204139412281</v>
      </c>
      <c r="AF78" s="24" t="s">
        <v>39</v>
      </c>
      <c r="AG78" s="438" t="s">
        <v>39</v>
      </c>
    </row>
    <row r="79" spans="1:33">
      <c r="A79" s="375" t="s">
        <v>9</v>
      </c>
      <c r="B79" s="173">
        <f t="shared" si="24"/>
        <v>55097</v>
      </c>
      <c r="C79" s="369">
        <v>40.365301196072039</v>
      </c>
      <c r="D79" s="370">
        <v>3128</v>
      </c>
      <c r="E79" s="371">
        <f t="shared" si="25"/>
        <v>5.6772601049058933</v>
      </c>
      <c r="F79" s="490">
        <v>33.300191815856756</v>
      </c>
      <c r="G79" s="519">
        <v>772</v>
      </c>
      <c r="H79" s="489">
        <f t="shared" si="26"/>
        <v>24.680306905370845</v>
      </c>
      <c r="I79" s="173">
        <v>639</v>
      </c>
      <c r="J79" s="489">
        <f t="shared" si="27"/>
        <v>20.428388746803069</v>
      </c>
      <c r="K79" s="173">
        <v>897</v>
      </c>
      <c r="L79" s="489">
        <f t="shared" si="28"/>
        <v>28.676470588235293</v>
      </c>
      <c r="M79" s="173">
        <v>459</v>
      </c>
      <c r="N79" s="498">
        <f t="shared" si="29"/>
        <v>14.673913043478262</v>
      </c>
      <c r="O79" s="25">
        <v>288</v>
      </c>
      <c r="P79" s="502">
        <f t="shared" si="30"/>
        <v>9.2071611253196934</v>
      </c>
      <c r="Q79" s="77">
        <v>73</v>
      </c>
      <c r="R79" s="75">
        <f>Q79/$D79*100</f>
        <v>2.3337595907928388</v>
      </c>
      <c r="S79" s="76">
        <v>51969</v>
      </c>
      <c r="T79" s="503">
        <f t="shared" si="32"/>
        <v>94.322739895094116</v>
      </c>
      <c r="U79" s="507">
        <v>40.790548211434007</v>
      </c>
      <c r="V79" s="25">
        <v>6130</v>
      </c>
      <c r="W79" s="74">
        <f t="shared" si="33"/>
        <v>11.795493467259327</v>
      </c>
      <c r="X79" s="25">
        <v>6882</v>
      </c>
      <c r="Y79" s="74">
        <f t="shared" si="34"/>
        <v>13.242509957859493</v>
      </c>
      <c r="Z79" s="25">
        <v>11279</v>
      </c>
      <c r="AA79" s="74">
        <f t="shared" si="35"/>
        <v>21.703323134945833</v>
      </c>
      <c r="AB79" s="25">
        <v>12047</v>
      </c>
      <c r="AC79" s="502">
        <f t="shared" si="36"/>
        <v>23.181127210452384</v>
      </c>
      <c r="AD79" s="25">
        <v>11879</v>
      </c>
      <c r="AE79" s="74">
        <f t="shared" si="37"/>
        <v>22.857857568935326</v>
      </c>
      <c r="AF79" s="25">
        <v>3752</v>
      </c>
      <c r="AG79" s="437">
        <f>AF79/$S79*100</f>
        <v>7.219688660547634</v>
      </c>
    </row>
    <row r="80" spans="1:33">
      <c r="A80" s="169" t="s">
        <v>8</v>
      </c>
      <c r="B80" s="170">
        <f t="shared" si="24"/>
        <v>119264</v>
      </c>
      <c r="C80" s="372">
        <v>40.230614435203073</v>
      </c>
      <c r="D80" s="373">
        <v>6323</v>
      </c>
      <c r="E80" s="374">
        <f t="shared" si="25"/>
        <v>5.3016836597799841</v>
      </c>
      <c r="F80" s="491">
        <v>33.079392693341852</v>
      </c>
      <c r="G80" s="520">
        <v>1458</v>
      </c>
      <c r="H80" s="469">
        <f t="shared" si="26"/>
        <v>23.05867467974063</v>
      </c>
      <c r="I80" s="170">
        <v>1459</v>
      </c>
      <c r="J80" s="469">
        <f t="shared" si="27"/>
        <v>23.074489957298749</v>
      </c>
      <c r="K80" s="170">
        <v>1882</v>
      </c>
      <c r="L80" s="469">
        <f t="shared" si="28"/>
        <v>29.764352364383996</v>
      </c>
      <c r="M80" s="170">
        <v>822</v>
      </c>
      <c r="N80" s="499">
        <f t="shared" si="29"/>
        <v>13.000158152775581</v>
      </c>
      <c r="O80" s="24">
        <v>553</v>
      </c>
      <c r="P80" s="114">
        <f t="shared" si="30"/>
        <v>8.7458484896409932</v>
      </c>
      <c r="Q80" s="72">
        <v>149</v>
      </c>
      <c r="R80" s="70">
        <f>Q80/$D80*100</f>
        <v>2.3564763561600506</v>
      </c>
      <c r="S80" s="71">
        <v>112941</v>
      </c>
      <c r="T80" s="504">
        <f t="shared" si="32"/>
        <v>94.698316340220018</v>
      </c>
      <c r="U80" s="508">
        <v>40.630975465066285</v>
      </c>
      <c r="V80" s="24">
        <v>13947</v>
      </c>
      <c r="W80" s="69">
        <f t="shared" si="33"/>
        <v>12.348925545196163</v>
      </c>
      <c r="X80" s="24">
        <v>14936</v>
      </c>
      <c r="Y80" s="69">
        <f t="shared" si="34"/>
        <v>13.224603996777079</v>
      </c>
      <c r="Z80" s="24">
        <v>24451</v>
      </c>
      <c r="AA80" s="69">
        <f t="shared" si="35"/>
        <v>21.64935674378658</v>
      </c>
      <c r="AB80" s="24">
        <v>26492</v>
      </c>
      <c r="AC80" s="114">
        <f t="shared" si="36"/>
        <v>23.456494984106747</v>
      </c>
      <c r="AD80" s="24">
        <v>24553</v>
      </c>
      <c r="AE80" s="69">
        <f t="shared" si="37"/>
        <v>21.739669384900083</v>
      </c>
      <c r="AF80" s="24">
        <v>8562</v>
      </c>
      <c r="AG80" s="438">
        <f>AF80/$S80*100</f>
        <v>7.5809493452333525</v>
      </c>
    </row>
    <row r="81" spans="1:33">
      <c r="A81" s="375" t="s">
        <v>7</v>
      </c>
      <c r="B81" s="173">
        <f t="shared" si="24"/>
        <v>31758</v>
      </c>
      <c r="C81" s="369">
        <v>40.695604257194816</v>
      </c>
      <c r="D81" s="370">
        <v>1674</v>
      </c>
      <c r="E81" s="371">
        <f t="shared" si="25"/>
        <v>5.2711127904779902</v>
      </c>
      <c r="F81" s="490">
        <v>33.174432497013157</v>
      </c>
      <c r="G81" s="519">
        <v>445</v>
      </c>
      <c r="H81" s="489">
        <f t="shared" si="26"/>
        <v>26.583034647550775</v>
      </c>
      <c r="I81" s="173">
        <v>322</v>
      </c>
      <c r="J81" s="489">
        <f t="shared" si="27"/>
        <v>19.23536439665472</v>
      </c>
      <c r="K81" s="173">
        <v>484</v>
      </c>
      <c r="L81" s="489">
        <f t="shared" si="28"/>
        <v>28.912783751493432</v>
      </c>
      <c r="M81" s="173">
        <v>213</v>
      </c>
      <c r="N81" s="498">
        <f t="shared" si="29"/>
        <v>12.724014336917563</v>
      </c>
      <c r="O81" s="25">
        <v>146</v>
      </c>
      <c r="P81" s="502">
        <f t="shared" si="30"/>
        <v>8.7216248506571095</v>
      </c>
      <c r="Q81" s="77">
        <v>64</v>
      </c>
      <c r="R81" s="75">
        <f>Q81/$D81*100</f>
        <v>3.8231780167264038</v>
      </c>
      <c r="S81" s="76">
        <v>30084</v>
      </c>
      <c r="T81" s="503">
        <f t="shared" si="32"/>
        <v>94.728887209522</v>
      </c>
      <c r="U81" s="507">
        <v>41.114113814652093</v>
      </c>
      <c r="V81" s="25">
        <v>3244</v>
      </c>
      <c r="W81" s="74">
        <f t="shared" si="33"/>
        <v>10.783140539821833</v>
      </c>
      <c r="X81" s="25">
        <v>3691</v>
      </c>
      <c r="Y81" s="74">
        <f t="shared" si="34"/>
        <v>12.268980188804681</v>
      </c>
      <c r="Z81" s="25">
        <v>6727</v>
      </c>
      <c r="AA81" s="74">
        <f t="shared" si="35"/>
        <v>22.360723308070735</v>
      </c>
      <c r="AB81" s="25">
        <v>7506</v>
      </c>
      <c r="AC81" s="502">
        <f t="shared" si="36"/>
        <v>24.950139609094535</v>
      </c>
      <c r="AD81" s="25">
        <v>6712</v>
      </c>
      <c r="AE81" s="74">
        <f t="shared" si="37"/>
        <v>22.31086291716527</v>
      </c>
      <c r="AF81" s="25">
        <v>2204</v>
      </c>
      <c r="AG81" s="437">
        <f>AF81/$S81*100</f>
        <v>7.3261534370429464</v>
      </c>
    </row>
    <row r="82" spans="1:33">
      <c r="A82" s="169" t="s">
        <v>6</v>
      </c>
      <c r="B82" s="170">
        <f t="shared" si="24"/>
        <v>6544</v>
      </c>
      <c r="C82" s="372">
        <v>39.513294621026994</v>
      </c>
      <c r="D82" s="373">
        <v>319</v>
      </c>
      <c r="E82" s="374">
        <f t="shared" si="25"/>
        <v>4.874694376528117</v>
      </c>
      <c r="F82" s="491">
        <v>32.931034482758641</v>
      </c>
      <c r="G82" s="520">
        <v>72</v>
      </c>
      <c r="H82" s="469">
        <f t="shared" si="26"/>
        <v>22.570532915360502</v>
      </c>
      <c r="I82" s="170">
        <v>73</v>
      </c>
      <c r="J82" s="469">
        <f t="shared" si="27"/>
        <v>22.884012539184955</v>
      </c>
      <c r="K82" s="170">
        <v>98</v>
      </c>
      <c r="L82" s="469">
        <f t="shared" si="28"/>
        <v>30.721003134796238</v>
      </c>
      <c r="M82" s="170">
        <v>45</v>
      </c>
      <c r="N82" s="499">
        <f t="shared" si="29"/>
        <v>14.106583072100312</v>
      </c>
      <c r="O82" s="24">
        <v>22</v>
      </c>
      <c r="P82" s="114">
        <f t="shared" si="30"/>
        <v>6.8965517241379306</v>
      </c>
      <c r="Q82" s="72">
        <v>9</v>
      </c>
      <c r="R82" s="70">
        <f>Q82/$D82*100</f>
        <v>2.8213166144200628</v>
      </c>
      <c r="S82" s="71">
        <v>6225</v>
      </c>
      <c r="T82" s="504">
        <f t="shared" si="32"/>
        <v>95.125305623471874</v>
      </c>
      <c r="U82" s="508">
        <v>39.850602409638554</v>
      </c>
      <c r="V82" s="24">
        <v>832</v>
      </c>
      <c r="W82" s="69">
        <f t="shared" si="33"/>
        <v>13.365461847389559</v>
      </c>
      <c r="X82" s="24">
        <v>908</v>
      </c>
      <c r="Y82" s="69">
        <f t="shared" si="34"/>
        <v>14.586345381526106</v>
      </c>
      <c r="Z82" s="24">
        <v>1354</v>
      </c>
      <c r="AA82" s="69">
        <f t="shared" si="35"/>
        <v>21.751004016064257</v>
      </c>
      <c r="AB82" s="24">
        <v>1423</v>
      </c>
      <c r="AC82" s="114">
        <f t="shared" si="36"/>
        <v>22.859437751004016</v>
      </c>
      <c r="AD82" s="24">
        <v>1272</v>
      </c>
      <c r="AE82" s="69">
        <f t="shared" si="37"/>
        <v>20.433734939759034</v>
      </c>
      <c r="AF82" s="24">
        <v>436</v>
      </c>
      <c r="AG82" s="438">
        <f>AF82/$S82*100</f>
        <v>7.0040160642570282</v>
      </c>
    </row>
    <row r="83" spans="1:33">
      <c r="A83" s="375" t="s">
        <v>5</v>
      </c>
      <c r="B83" s="173">
        <f t="shared" si="24"/>
        <v>28820</v>
      </c>
      <c r="C83" s="369">
        <v>42.083900069396094</v>
      </c>
      <c r="D83" s="370">
        <v>2016</v>
      </c>
      <c r="E83" s="371">
        <f t="shared" si="25"/>
        <v>6.9951422623178345</v>
      </c>
      <c r="F83" s="490">
        <v>33.868551587301639</v>
      </c>
      <c r="G83" s="519">
        <v>285</v>
      </c>
      <c r="H83" s="489">
        <f t="shared" si="26"/>
        <v>14.136904761904761</v>
      </c>
      <c r="I83" s="173">
        <v>434</v>
      </c>
      <c r="J83" s="489">
        <f t="shared" si="27"/>
        <v>21.527777777777779</v>
      </c>
      <c r="K83" s="173">
        <v>806</v>
      </c>
      <c r="L83" s="489">
        <f t="shared" si="28"/>
        <v>39.980158730158735</v>
      </c>
      <c r="M83" s="173">
        <v>348</v>
      </c>
      <c r="N83" s="498">
        <f t="shared" si="29"/>
        <v>17.261904761904763</v>
      </c>
      <c r="O83" s="25">
        <v>126</v>
      </c>
      <c r="P83" s="502">
        <f t="shared" si="30"/>
        <v>6.25</v>
      </c>
      <c r="Q83" s="77" t="s">
        <v>39</v>
      </c>
      <c r="R83" s="75" t="s">
        <v>39</v>
      </c>
      <c r="S83" s="76">
        <v>26804</v>
      </c>
      <c r="T83" s="503">
        <f t="shared" si="32"/>
        <v>93.004857737682173</v>
      </c>
      <c r="U83" s="507">
        <v>42.701798239069028</v>
      </c>
      <c r="V83" s="25">
        <v>1734</v>
      </c>
      <c r="W83" s="74">
        <f t="shared" si="33"/>
        <v>6.469183703924787</v>
      </c>
      <c r="X83" s="25">
        <v>3104</v>
      </c>
      <c r="Y83" s="74">
        <f t="shared" si="34"/>
        <v>11.580361140128339</v>
      </c>
      <c r="Z83" s="25">
        <v>6728</v>
      </c>
      <c r="AA83" s="74">
        <f t="shared" si="35"/>
        <v>25.100731234144156</v>
      </c>
      <c r="AB83" s="25">
        <v>5665</v>
      </c>
      <c r="AC83" s="502">
        <f t="shared" si="36"/>
        <v>21.134905238024178</v>
      </c>
      <c r="AD83" s="25">
        <v>7108</v>
      </c>
      <c r="AE83" s="74">
        <f t="shared" si="37"/>
        <v>26.518430085061933</v>
      </c>
      <c r="AF83" s="25" t="s">
        <v>39</v>
      </c>
      <c r="AG83" s="437" t="s">
        <v>39</v>
      </c>
    </row>
    <row r="84" spans="1:33">
      <c r="A84" s="169" t="s">
        <v>4</v>
      </c>
      <c r="B84" s="170">
        <f t="shared" si="24"/>
        <v>15985</v>
      </c>
      <c r="C84" s="372">
        <v>43.107350641226354</v>
      </c>
      <c r="D84" s="373">
        <v>740</v>
      </c>
      <c r="E84" s="374">
        <f t="shared" si="25"/>
        <v>4.6293400062558652</v>
      </c>
      <c r="F84" s="491">
        <v>32.3972972972973</v>
      </c>
      <c r="G84" s="520">
        <v>157</v>
      </c>
      <c r="H84" s="469">
        <f t="shared" si="26"/>
        <v>21.216216216216218</v>
      </c>
      <c r="I84" s="170">
        <v>165</v>
      </c>
      <c r="J84" s="469">
        <f t="shared" si="27"/>
        <v>22.297297297297298</v>
      </c>
      <c r="K84" s="170">
        <v>263</v>
      </c>
      <c r="L84" s="469">
        <f t="shared" si="28"/>
        <v>35.54054054054054</v>
      </c>
      <c r="M84" s="170">
        <v>105</v>
      </c>
      <c r="N84" s="499">
        <f t="shared" si="29"/>
        <v>14.189189189189189</v>
      </c>
      <c r="O84" s="24">
        <v>46</v>
      </c>
      <c r="P84" s="114">
        <f t="shared" si="30"/>
        <v>6.2162162162162167</v>
      </c>
      <c r="Q84" s="72">
        <v>4</v>
      </c>
      <c r="R84" s="70">
        <f t="shared" ref="R84:R89" si="39">Q84/$D84*100</f>
        <v>0.54054054054054057</v>
      </c>
      <c r="S84" s="71">
        <v>15245</v>
      </c>
      <c r="T84" s="504">
        <f t="shared" si="32"/>
        <v>95.370659993744127</v>
      </c>
      <c r="U84" s="508">
        <v>43.627222040013073</v>
      </c>
      <c r="V84" s="24">
        <v>1191</v>
      </c>
      <c r="W84" s="69">
        <f t="shared" si="33"/>
        <v>7.8123975073794689</v>
      </c>
      <c r="X84" s="24">
        <v>1778</v>
      </c>
      <c r="Y84" s="69">
        <f t="shared" si="34"/>
        <v>11.662840275500164</v>
      </c>
      <c r="Z84" s="24">
        <v>3200</v>
      </c>
      <c r="AA84" s="69">
        <f t="shared" si="35"/>
        <v>20.990488684814693</v>
      </c>
      <c r="AB84" s="24">
        <v>2717</v>
      </c>
      <c r="AC84" s="114">
        <f t="shared" si="36"/>
        <v>17.822236798950474</v>
      </c>
      <c r="AD84" s="24">
        <v>4586</v>
      </c>
      <c r="AE84" s="69">
        <f t="shared" si="37"/>
        <v>30.081994096425056</v>
      </c>
      <c r="AF84" s="24">
        <v>1773</v>
      </c>
      <c r="AG84" s="438">
        <f t="shared" ref="AG84:AG89" si="40">AF84/$S84*100</f>
        <v>11.63004263693014</v>
      </c>
    </row>
    <row r="85" spans="1:33">
      <c r="A85" s="375" t="s">
        <v>3</v>
      </c>
      <c r="B85" s="173">
        <f t="shared" si="24"/>
        <v>20289</v>
      </c>
      <c r="C85" s="369">
        <v>40.816402976982303</v>
      </c>
      <c r="D85" s="370">
        <v>1738</v>
      </c>
      <c r="E85" s="371">
        <f t="shared" si="25"/>
        <v>8.5662181477647987</v>
      </c>
      <c r="F85" s="490">
        <v>34.238204833141545</v>
      </c>
      <c r="G85" s="519">
        <v>372</v>
      </c>
      <c r="H85" s="489">
        <f t="shared" si="26"/>
        <v>21.403912543153051</v>
      </c>
      <c r="I85" s="173">
        <v>330</v>
      </c>
      <c r="J85" s="489">
        <f t="shared" si="27"/>
        <v>18.9873417721519</v>
      </c>
      <c r="K85" s="173">
        <v>527</v>
      </c>
      <c r="L85" s="489">
        <f t="shared" si="28"/>
        <v>30.322209436133484</v>
      </c>
      <c r="M85" s="173">
        <v>288</v>
      </c>
      <c r="N85" s="498">
        <f t="shared" si="29"/>
        <v>16.570771001150746</v>
      </c>
      <c r="O85" s="25">
        <v>175</v>
      </c>
      <c r="P85" s="502">
        <f t="shared" si="30"/>
        <v>10.069044879171461</v>
      </c>
      <c r="Q85" s="77">
        <v>46</v>
      </c>
      <c r="R85" s="75">
        <f t="shared" si="39"/>
        <v>2.6467203682393556</v>
      </c>
      <c r="S85" s="76">
        <v>18551</v>
      </c>
      <c r="T85" s="503">
        <f t="shared" si="32"/>
        <v>91.433781852235199</v>
      </c>
      <c r="U85" s="507">
        <v>41.432699045873633</v>
      </c>
      <c r="V85" s="25">
        <v>1786</v>
      </c>
      <c r="W85" s="74">
        <f t="shared" si="33"/>
        <v>9.627513341598835</v>
      </c>
      <c r="X85" s="25">
        <v>2281</v>
      </c>
      <c r="Y85" s="74">
        <f t="shared" si="34"/>
        <v>12.295833108727292</v>
      </c>
      <c r="Z85" s="25">
        <v>4066</v>
      </c>
      <c r="AA85" s="74">
        <f t="shared" si="35"/>
        <v>21.91795590534203</v>
      </c>
      <c r="AB85" s="25">
        <v>4741</v>
      </c>
      <c r="AC85" s="502">
        <f t="shared" si="36"/>
        <v>25.556573769608111</v>
      </c>
      <c r="AD85" s="25">
        <v>4405</v>
      </c>
      <c r="AE85" s="74">
        <f t="shared" si="37"/>
        <v>23.745350654951217</v>
      </c>
      <c r="AF85" s="25">
        <v>1272</v>
      </c>
      <c r="AG85" s="437">
        <f t="shared" si="40"/>
        <v>6.8567732197725189</v>
      </c>
    </row>
    <row r="86" spans="1:33" ht="15" thickBot="1">
      <c r="A86" s="175" t="s">
        <v>2</v>
      </c>
      <c r="B86" s="170">
        <f t="shared" si="24"/>
        <v>15415</v>
      </c>
      <c r="C86" s="372">
        <v>42.42646772624051</v>
      </c>
      <c r="D86" s="373">
        <v>829</v>
      </c>
      <c r="E86" s="374">
        <f t="shared" si="25"/>
        <v>5.3778786895880639</v>
      </c>
      <c r="F86" s="491">
        <v>32.500603136308854</v>
      </c>
      <c r="G86" s="520">
        <v>136</v>
      </c>
      <c r="H86" s="469">
        <f t="shared" si="26"/>
        <v>16.405307599517492</v>
      </c>
      <c r="I86" s="170">
        <v>220</v>
      </c>
      <c r="J86" s="469">
        <f t="shared" si="27"/>
        <v>26.537997587454765</v>
      </c>
      <c r="K86" s="170">
        <v>328</v>
      </c>
      <c r="L86" s="469">
        <f t="shared" si="28"/>
        <v>39.56574185765983</v>
      </c>
      <c r="M86" s="170">
        <v>99</v>
      </c>
      <c r="N86" s="499">
        <f t="shared" si="29"/>
        <v>11.942098914354645</v>
      </c>
      <c r="O86" s="24">
        <v>43</v>
      </c>
      <c r="P86" s="114">
        <f t="shared" si="30"/>
        <v>5.1869722557297955</v>
      </c>
      <c r="Q86" s="72">
        <v>3</v>
      </c>
      <c r="R86" s="70">
        <f t="shared" si="39"/>
        <v>0.36188178528347409</v>
      </c>
      <c r="S86" s="71">
        <v>14586</v>
      </c>
      <c r="T86" s="504">
        <f t="shared" si="32"/>
        <v>94.622121310411927</v>
      </c>
      <c r="U86" s="508">
        <v>42.990607431784007</v>
      </c>
      <c r="V86" s="24">
        <v>1006</v>
      </c>
      <c r="W86" s="69">
        <f t="shared" si="33"/>
        <v>6.8970245440833677</v>
      </c>
      <c r="X86" s="24">
        <v>1840</v>
      </c>
      <c r="Y86" s="69">
        <f t="shared" si="34"/>
        <v>12.61483614424791</v>
      </c>
      <c r="Z86" s="24">
        <v>3510</v>
      </c>
      <c r="AA86" s="69">
        <f t="shared" si="35"/>
        <v>24.064171122994651</v>
      </c>
      <c r="AB86" s="24">
        <v>2460</v>
      </c>
      <c r="AC86" s="114">
        <f t="shared" si="36"/>
        <v>16.865487453722746</v>
      </c>
      <c r="AD86" s="24">
        <v>4278</v>
      </c>
      <c r="AE86" s="69">
        <f t="shared" si="37"/>
        <v>29.329494035376385</v>
      </c>
      <c r="AF86" s="24">
        <v>1492</v>
      </c>
      <c r="AG86" s="438">
        <f t="shared" si="40"/>
        <v>10.228986699574936</v>
      </c>
    </row>
    <row r="87" spans="1:33">
      <c r="A87" s="339" t="s">
        <v>17</v>
      </c>
      <c r="B87" s="177">
        <f t="shared" si="24"/>
        <v>488576</v>
      </c>
      <c r="C87" s="358">
        <v>39.682286890882096</v>
      </c>
      <c r="D87" s="376">
        <v>27600</v>
      </c>
      <c r="E87" s="377">
        <f t="shared" si="25"/>
        <v>5.649069950222688</v>
      </c>
      <c r="F87" s="492">
        <v>32.746557971014489</v>
      </c>
      <c r="G87" s="521">
        <v>7283</v>
      </c>
      <c r="H87" s="470">
        <f t="shared" si="26"/>
        <v>26.387681159420289</v>
      </c>
      <c r="I87" s="415">
        <v>5797</v>
      </c>
      <c r="J87" s="470">
        <f t="shared" si="27"/>
        <v>21.003623188405797</v>
      </c>
      <c r="K87" s="415">
        <v>7837</v>
      </c>
      <c r="L87" s="470">
        <f t="shared" si="28"/>
        <v>28.394927536231883</v>
      </c>
      <c r="M87" s="415">
        <v>3621</v>
      </c>
      <c r="N87" s="500">
        <f t="shared" si="29"/>
        <v>13.119565217391305</v>
      </c>
      <c r="O87" s="495">
        <v>2378</v>
      </c>
      <c r="P87" s="434">
        <f t="shared" si="30"/>
        <v>8.6159420289855078</v>
      </c>
      <c r="Q87" s="67">
        <v>684</v>
      </c>
      <c r="R87" s="65">
        <f t="shared" si="39"/>
        <v>2.4782608695652173</v>
      </c>
      <c r="S87" s="66">
        <v>460976</v>
      </c>
      <c r="T87" s="505">
        <f t="shared" si="32"/>
        <v>94.350930049777318</v>
      </c>
      <c r="U87" s="509">
        <v>40.097549547047791</v>
      </c>
      <c r="V87" s="495">
        <v>62189</v>
      </c>
      <c r="W87" s="64">
        <f t="shared" si="33"/>
        <v>13.490724029016695</v>
      </c>
      <c r="X87" s="495">
        <v>60548</v>
      </c>
      <c r="Y87" s="64">
        <f t="shared" si="34"/>
        <v>13.134740203394538</v>
      </c>
      <c r="Z87" s="495">
        <v>102640</v>
      </c>
      <c r="AA87" s="64">
        <f t="shared" si="35"/>
        <v>22.265801256464545</v>
      </c>
      <c r="AB87" s="495">
        <v>106891</v>
      </c>
      <c r="AC87" s="434">
        <f t="shared" si="36"/>
        <v>23.187975078962896</v>
      </c>
      <c r="AD87" s="495">
        <v>96457</v>
      </c>
      <c r="AE87" s="64">
        <f t="shared" si="37"/>
        <v>20.924516677657838</v>
      </c>
      <c r="AF87" s="495">
        <v>32251</v>
      </c>
      <c r="AG87" s="439">
        <f t="shared" si="40"/>
        <v>6.9962427545034886</v>
      </c>
    </row>
    <row r="88" spans="1:33">
      <c r="A88" s="340" t="s">
        <v>19</v>
      </c>
      <c r="B88" s="178">
        <f t="shared" si="24"/>
        <v>121124</v>
      </c>
      <c r="C88" s="378">
        <v>41.972779961031314</v>
      </c>
      <c r="D88" s="379">
        <v>9020</v>
      </c>
      <c r="E88" s="380">
        <f t="shared" si="25"/>
        <v>7.4469139064099608</v>
      </c>
      <c r="F88" s="493">
        <v>34.227272727272705</v>
      </c>
      <c r="G88" s="522">
        <v>1388</v>
      </c>
      <c r="H88" s="471">
        <f t="shared" si="26"/>
        <v>15.388026607538801</v>
      </c>
      <c r="I88" s="416">
        <v>1787</v>
      </c>
      <c r="J88" s="471">
        <f t="shared" si="27"/>
        <v>19.811529933481154</v>
      </c>
      <c r="K88" s="416">
        <v>3542</v>
      </c>
      <c r="L88" s="471">
        <f t="shared" si="28"/>
        <v>39.268292682926834</v>
      </c>
      <c r="M88" s="416">
        <v>1516</v>
      </c>
      <c r="N88" s="501">
        <f t="shared" si="29"/>
        <v>16.807095343680707</v>
      </c>
      <c r="O88" s="496">
        <v>640</v>
      </c>
      <c r="P88" s="436">
        <f t="shared" si="30"/>
        <v>7.0953436807095347</v>
      </c>
      <c r="Q88" s="62">
        <v>147</v>
      </c>
      <c r="R88" s="60">
        <f t="shared" si="39"/>
        <v>1.6297117516629711</v>
      </c>
      <c r="S88" s="61">
        <v>112104</v>
      </c>
      <c r="T88" s="501">
        <f t="shared" si="32"/>
        <v>92.553086093590039</v>
      </c>
      <c r="U88" s="510">
        <v>42.595991222436325</v>
      </c>
      <c r="V88" s="496">
        <v>8058</v>
      </c>
      <c r="W88" s="59">
        <f t="shared" si="33"/>
        <v>7.1879683151359455</v>
      </c>
      <c r="X88" s="496">
        <v>13155</v>
      </c>
      <c r="Y88" s="59">
        <f t="shared" si="34"/>
        <v>11.734639263540998</v>
      </c>
      <c r="Z88" s="496">
        <v>28115</v>
      </c>
      <c r="AA88" s="59">
        <f t="shared" si="35"/>
        <v>25.079390565903093</v>
      </c>
      <c r="AB88" s="496">
        <v>22116</v>
      </c>
      <c r="AC88" s="436">
        <f t="shared" si="36"/>
        <v>19.728109612502674</v>
      </c>
      <c r="AD88" s="496">
        <v>30240</v>
      </c>
      <c r="AE88" s="59">
        <f t="shared" si="37"/>
        <v>26.97495183044316</v>
      </c>
      <c r="AF88" s="496">
        <v>10420</v>
      </c>
      <c r="AG88" s="440">
        <f t="shared" si="40"/>
        <v>9.2949404124741317</v>
      </c>
    </row>
    <row r="89" spans="1:33" ht="15" thickBot="1">
      <c r="A89" s="341" t="s">
        <v>20</v>
      </c>
      <c r="B89" s="180">
        <f t="shared" si="24"/>
        <v>609700</v>
      </c>
      <c r="C89" s="365">
        <v>40.137319993438858</v>
      </c>
      <c r="D89" s="381">
        <v>36620</v>
      </c>
      <c r="E89" s="382">
        <f t="shared" si="25"/>
        <v>6.006232573396753</v>
      </c>
      <c r="F89" s="494">
        <v>33.111277990169199</v>
      </c>
      <c r="G89" s="523">
        <v>8671</v>
      </c>
      <c r="H89" s="464">
        <f t="shared" si="26"/>
        <v>23.678317859093394</v>
      </c>
      <c r="I89" s="417">
        <v>7584</v>
      </c>
      <c r="J89" s="464">
        <f t="shared" si="27"/>
        <v>20.709994538503551</v>
      </c>
      <c r="K89" s="417">
        <v>11379</v>
      </c>
      <c r="L89" s="464">
        <f t="shared" si="28"/>
        <v>31.073184052430364</v>
      </c>
      <c r="M89" s="417">
        <v>5137</v>
      </c>
      <c r="N89" s="14">
        <f t="shared" si="29"/>
        <v>14.027853631895141</v>
      </c>
      <c r="O89" s="497">
        <v>3018</v>
      </c>
      <c r="P89" s="54">
        <f t="shared" si="30"/>
        <v>8.2413981430912067</v>
      </c>
      <c r="Q89" s="57">
        <v>831</v>
      </c>
      <c r="R89" s="55">
        <f t="shared" si="39"/>
        <v>2.2692517749863463</v>
      </c>
      <c r="S89" s="56">
        <v>573080</v>
      </c>
      <c r="T89" s="506">
        <f t="shared" si="32"/>
        <v>93.993767426603242</v>
      </c>
      <c r="U89" s="511">
        <v>40.586286382354473</v>
      </c>
      <c r="V89" s="497">
        <v>70247</v>
      </c>
      <c r="W89" s="54">
        <f t="shared" si="33"/>
        <v>12.257799958121032</v>
      </c>
      <c r="X89" s="497">
        <v>73703</v>
      </c>
      <c r="Y89" s="54">
        <f t="shared" si="34"/>
        <v>12.860857122914776</v>
      </c>
      <c r="Z89" s="497">
        <v>130755</v>
      </c>
      <c r="AA89" s="54">
        <f t="shared" si="35"/>
        <v>22.816186221818942</v>
      </c>
      <c r="AB89" s="497">
        <v>129007</v>
      </c>
      <c r="AC89" s="54">
        <f t="shared" si="36"/>
        <v>22.51116772527396</v>
      </c>
      <c r="AD89" s="497">
        <v>126697</v>
      </c>
      <c r="AE89" s="54">
        <f t="shared" si="37"/>
        <v>22.108082641167027</v>
      </c>
      <c r="AF89" s="497">
        <v>42671</v>
      </c>
      <c r="AG89" s="58">
        <f t="shared" si="40"/>
        <v>7.4459063307042648</v>
      </c>
    </row>
    <row r="90" spans="1:33">
      <c r="A90" s="844" t="s">
        <v>243</v>
      </c>
      <c r="B90" s="844"/>
      <c r="C90" s="844"/>
      <c r="D90" s="844"/>
      <c r="E90" s="844"/>
      <c r="F90" s="844"/>
      <c r="G90" s="844"/>
      <c r="H90" s="844"/>
      <c r="I90" s="844"/>
      <c r="J90" s="844"/>
      <c r="K90" s="844"/>
      <c r="L90" s="844"/>
      <c r="M90" s="844"/>
      <c r="N90" s="844"/>
      <c r="O90" s="844"/>
      <c r="P90" s="844"/>
      <c r="Q90" s="844"/>
      <c r="R90" s="844"/>
      <c r="S90" s="844"/>
      <c r="T90" s="844"/>
      <c r="U90" s="844"/>
      <c r="V90" s="844"/>
      <c r="W90" s="844"/>
      <c r="X90" s="844"/>
      <c r="Y90" s="844"/>
      <c r="Z90" s="844"/>
      <c r="AA90" s="844"/>
      <c r="AB90" s="844"/>
      <c r="AC90" s="844"/>
      <c r="AD90" s="844"/>
      <c r="AE90" s="844"/>
      <c r="AF90" s="844"/>
      <c r="AG90" s="844"/>
    </row>
    <row r="91" spans="1:33">
      <c r="A91" s="846" t="s">
        <v>305</v>
      </c>
      <c r="B91" s="846"/>
      <c r="C91" s="846"/>
      <c r="D91" s="846"/>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row>
    <row r="92" spans="1:33">
      <c r="A92" s="368"/>
      <c r="B92" s="368"/>
      <c r="C92" s="368"/>
      <c r="D92" s="368"/>
      <c r="E92" s="368"/>
      <c r="F92" s="368"/>
      <c r="G92" s="368"/>
      <c r="H92" s="368"/>
      <c r="I92" s="368"/>
      <c r="J92" s="368"/>
      <c r="K92" s="368"/>
      <c r="L92" s="368"/>
      <c r="M92" s="368"/>
    </row>
    <row r="93" spans="1:33">
      <c r="A93" s="368"/>
      <c r="B93" s="368"/>
      <c r="C93" s="368"/>
      <c r="D93" s="368"/>
      <c r="E93" s="368"/>
      <c r="F93" s="368"/>
      <c r="G93" s="368"/>
      <c r="H93" s="368"/>
      <c r="I93" s="368"/>
      <c r="J93" s="368"/>
      <c r="K93" s="368"/>
      <c r="L93" s="368"/>
      <c r="M93" s="368"/>
    </row>
    <row r="94" spans="1:33">
      <c r="A94" s="368"/>
      <c r="B94" s="368"/>
      <c r="C94" s="368"/>
      <c r="D94" s="368"/>
      <c r="E94" s="368"/>
      <c r="F94" s="368"/>
      <c r="G94" s="368"/>
      <c r="H94" s="368"/>
      <c r="I94" s="368"/>
      <c r="J94" s="368"/>
      <c r="K94" s="368"/>
      <c r="L94" s="368"/>
      <c r="M94" s="368"/>
    </row>
    <row r="95" spans="1:33">
      <c r="A95" s="368"/>
      <c r="B95" s="368"/>
      <c r="C95" s="368"/>
      <c r="D95" s="368"/>
      <c r="E95" s="368"/>
      <c r="F95" s="368"/>
      <c r="G95" s="368"/>
      <c r="H95" s="368"/>
      <c r="I95" s="368"/>
      <c r="J95" s="368"/>
      <c r="K95" s="368"/>
      <c r="L95" s="368"/>
      <c r="M95" s="368"/>
    </row>
    <row r="96" spans="1:33">
      <c r="A96" s="368"/>
      <c r="B96" s="368"/>
      <c r="C96" s="368"/>
      <c r="D96" s="368"/>
      <c r="E96" s="368"/>
      <c r="F96" s="368"/>
      <c r="G96" s="368"/>
      <c r="H96" s="368"/>
      <c r="I96" s="368"/>
      <c r="J96" s="368"/>
      <c r="K96" s="368"/>
      <c r="L96" s="368"/>
      <c r="M96" s="368"/>
    </row>
    <row r="97" spans="1:13">
      <c r="A97" s="368"/>
      <c r="B97" s="368"/>
      <c r="C97" s="368"/>
      <c r="D97" s="368"/>
      <c r="E97" s="368"/>
      <c r="F97" s="368"/>
      <c r="G97" s="368"/>
      <c r="H97" s="368"/>
      <c r="I97" s="368"/>
      <c r="J97" s="368"/>
      <c r="K97" s="368"/>
      <c r="L97" s="368"/>
      <c r="M97" s="368"/>
    </row>
    <row r="98" spans="1:13">
      <c r="A98" s="368"/>
      <c r="B98" s="368"/>
      <c r="C98" s="368"/>
      <c r="D98" s="368"/>
      <c r="E98" s="368"/>
      <c r="F98" s="368"/>
      <c r="G98" s="368"/>
      <c r="H98" s="368"/>
      <c r="I98" s="368"/>
      <c r="J98" s="368"/>
      <c r="K98" s="368"/>
      <c r="L98" s="368"/>
      <c r="M98" s="368"/>
    </row>
    <row r="99" spans="1:13">
      <c r="A99" s="368"/>
      <c r="B99" s="368"/>
      <c r="C99" s="368"/>
      <c r="D99" s="368"/>
      <c r="E99" s="368"/>
      <c r="F99" s="368"/>
      <c r="G99" s="368"/>
      <c r="H99" s="368"/>
      <c r="I99" s="368"/>
      <c r="J99" s="368"/>
      <c r="K99" s="368"/>
      <c r="L99" s="368"/>
      <c r="M99" s="368"/>
    </row>
    <row r="100" spans="1:13">
      <c r="A100" s="368"/>
      <c r="B100" s="368"/>
      <c r="C100" s="368"/>
      <c r="D100" s="368"/>
      <c r="E100" s="368"/>
      <c r="F100" s="368"/>
      <c r="G100" s="368"/>
      <c r="H100" s="368"/>
      <c r="I100" s="368"/>
      <c r="J100" s="368"/>
      <c r="K100" s="368"/>
      <c r="L100" s="368"/>
      <c r="M100" s="368"/>
    </row>
    <row r="101" spans="1:13">
      <c r="A101" s="368"/>
      <c r="B101" s="368"/>
      <c r="C101" s="368"/>
      <c r="D101" s="368"/>
      <c r="E101" s="368"/>
      <c r="F101" s="368"/>
      <c r="G101" s="368"/>
      <c r="H101" s="368"/>
      <c r="I101" s="368"/>
      <c r="J101" s="368"/>
      <c r="K101" s="368"/>
      <c r="L101" s="368"/>
      <c r="M101" s="368"/>
    </row>
    <row r="102" spans="1:13">
      <c r="A102" s="368"/>
      <c r="B102" s="368"/>
      <c r="C102" s="368"/>
      <c r="D102" s="368"/>
      <c r="E102" s="368"/>
      <c r="F102" s="368"/>
      <c r="G102" s="368"/>
      <c r="H102" s="368"/>
      <c r="I102" s="368"/>
      <c r="J102" s="368"/>
      <c r="K102" s="368"/>
      <c r="L102" s="368"/>
      <c r="M102" s="368"/>
    </row>
    <row r="103" spans="1:13">
      <c r="A103" s="368"/>
      <c r="B103" s="368"/>
      <c r="C103" s="368"/>
      <c r="D103" s="368"/>
      <c r="E103" s="368"/>
      <c r="F103" s="368"/>
      <c r="G103" s="368"/>
      <c r="H103" s="368"/>
      <c r="I103" s="368"/>
      <c r="J103" s="368"/>
      <c r="K103" s="368"/>
      <c r="L103" s="368"/>
      <c r="M103" s="368"/>
    </row>
    <row r="104" spans="1:13">
      <c r="A104" s="368"/>
      <c r="B104" s="368"/>
      <c r="C104" s="368"/>
      <c r="D104" s="368"/>
      <c r="E104" s="368"/>
      <c r="F104" s="368"/>
      <c r="G104" s="368"/>
      <c r="H104" s="368"/>
      <c r="I104" s="368"/>
      <c r="J104" s="368"/>
      <c r="K104" s="368"/>
      <c r="L104" s="368"/>
      <c r="M104" s="368"/>
    </row>
    <row r="105" spans="1:13">
      <c r="A105" s="368"/>
      <c r="B105" s="368"/>
      <c r="C105" s="368"/>
      <c r="D105" s="368"/>
      <c r="E105" s="368"/>
      <c r="F105" s="368"/>
      <c r="G105" s="368"/>
      <c r="H105" s="368"/>
      <c r="I105" s="368"/>
      <c r="J105" s="368"/>
      <c r="K105" s="368"/>
      <c r="L105" s="368"/>
      <c r="M105" s="368"/>
    </row>
    <row r="106" spans="1:13">
      <c r="A106" s="368"/>
      <c r="B106" s="368"/>
      <c r="C106" s="368"/>
      <c r="D106" s="368"/>
      <c r="E106" s="368"/>
      <c r="F106" s="368"/>
      <c r="G106" s="368"/>
      <c r="H106" s="368"/>
      <c r="I106" s="368"/>
      <c r="J106" s="368"/>
      <c r="K106" s="368"/>
      <c r="L106" s="368"/>
      <c r="M106" s="368"/>
    </row>
    <row r="107" spans="1:13">
      <c r="A107" s="368"/>
      <c r="B107" s="368"/>
      <c r="C107" s="368"/>
      <c r="D107" s="368"/>
      <c r="E107" s="368"/>
      <c r="F107" s="368"/>
      <c r="G107" s="368"/>
      <c r="H107" s="368"/>
      <c r="I107" s="368"/>
      <c r="J107" s="368"/>
      <c r="K107" s="368"/>
      <c r="L107" s="368"/>
      <c r="M107" s="368"/>
    </row>
    <row r="108" spans="1:13">
      <c r="A108" s="368"/>
      <c r="B108" s="368"/>
      <c r="C108" s="368"/>
      <c r="D108" s="368"/>
      <c r="E108" s="368"/>
      <c r="F108" s="368"/>
      <c r="G108" s="368"/>
      <c r="H108" s="368"/>
      <c r="I108" s="368"/>
      <c r="J108" s="368"/>
      <c r="K108" s="368"/>
      <c r="L108" s="368"/>
      <c r="M108" s="368"/>
    </row>
    <row r="109" spans="1:13">
      <c r="A109" s="368"/>
      <c r="B109" s="368"/>
      <c r="C109" s="368"/>
      <c r="D109" s="368"/>
      <c r="E109" s="368"/>
      <c r="F109" s="368"/>
      <c r="G109" s="368"/>
      <c r="H109" s="368"/>
      <c r="I109" s="368"/>
      <c r="J109" s="368"/>
      <c r="K109" s="368"/>
      <c r="L109" s="368"/>
      <c r="M109" s="368"/>
    </row>
    <row r="110" spans="1:13">
      <c r="A110" s="368"/>
      <c r="B110" s="368"/>
      <c r="C110" s="368"/>
      <c r="D110" s="368"/>
      <c r="E110" s="368"/>
      <c r="F110" s="368"/>
      <c r="G110" s="368"/>
      <c r="H110" s="368"/>
      <c r="I110" s="368"/>
      <c r="J110" s="368"/>
      <c r="K110" s="368"/>
      <c r="L110" s="368"/>
      <c r="M110" s="368"/>
    </row>
    <row r="111" spans="1:13">
      <c r="A111" s="368"/>
      <c r="B111" s="368"/>
      <c r="C111" s="368"/>
      <c r="D111" s="368"/>
      <c r="E111" s="368"/>
      <c r="F111" s="368"/>
      <c r="G111" s="368"/>
      <c r="H111" s="368"/>
      <c r="I111" s="368"/>
      <c r="J111" s="368"/>
      <c r="K111" s="368"/>
      <c r="L111" s="368"/>
      <c r="M111" s="368"/>
    </row>
    <row r="112" spans="1:13">
      <c r="A112" s="368"/>
      <c r="B112" s="368"/>
      <c r="C112" s="368"/>
      <c r="D112" s="368"/>
      <c r="E112" s="368"/>
      <c r="F112" s="368"/>
      <c r="G112" s="368"/>
      <c r="H112" s="368"/>
      <c r="I112" s="368"/>
      <c r="J112" s="368"/>
      <c r="K112" s="368"/>
      <c r="L112" s="368"/>
      <c r="M112" s="368"/>
    </row>
    <row r="113" spans="1:13">
      <c r="A113" s="368"/>
      <c r="B113" s="368"/>
      <c r="C113" s="368"/>
      <c r="D113" s="368"/>
      <c r="E113" s="368"/>
      <c r="F113" s="368"/>
      <c r="G113" s="368"/>
      <c r="H113" s="368"/>
      <c r="I113" s="368"/>
      <c r="J113" s="368"/>
      <c r="K113" s="368"/>
      <c r="L113" s="368"/>
      <c r="M113" s="368"/>
    </row>
    <row r="114" spans="1:13">
      <c r="A114" s="368"/>
      <c r="B114" s="368"/>
      <c r="C114" s="368"/>
      <c r="D114" s="368"/>
      <c r="E114" s="368"/>
      <c r="F114" s="368"/>
      <c r="G114" s="368"/>
      <c r="H114" s="368"/>
      <c r="I114" s="368"/>
      <c r="J114" s="368"/>
      <c r="K114" s="368"/>
      <c r="L114" s="368"/>
      <c r="M114" s="368"/>
    </row>
    <row r="115" spans="1:13">
      <c r="A115" s="368"/>
      <c r="B115" s="368"/>
      <c r="C115" s="368"/>
      <c r="D115" s="368"/>
      <c r="E115" s="368"/>
      <c r="F115" s="368"/>
      <c r="G115" s="368"/>
      <c r="H115" s="368"/>
      <c r="I115" s="368"/>
      <c r="J115" s="368"/>
      <c r="K115" s="368"/>
      <c r="L115" s="368"/>
      <c r="M115" s="368"/>
    </row>
    <row r="116" spans="1:13">
      <c r="A116" s="368"/>
      <c r="B116" s="368"/>
      <c r="C116" s="368"/>
      <c r="D116" s="368"/>
      <c r="E116" s="368"/>
      <c r="F116" s="368"/>
      <c r="G116" s="368"/>
      <c r="H116" s="368"/>
      <c r="I116" s="368"/>
      <c r="J116" s="368"/>
      <c r="K116" s="368"/>
      <c r="L116" s="368"/>
      <c r="M116" s="368"/>
    </row>
    <row r="117" spans="1:13">
      <c r="A117" s="368"/>
      <c r="B117" s="368"/>
      <c r="C117" s="368"/>
      <c r="D117" s="368"/>
      <c r="E117" s="368"/>
      <c r="F117" s="368"/>
      <c r="G117" s="368"/>
      <c r="H117" s="368"/>
      <c r="I117" s="368"/>
      <c r="J117" s="368"/>
      <c r="K117" s="368"/>
      <c r="L117" s="368"/>
      <c r="M117" s="368"/>
    </row>
    <row r="118" spans="1:13">
      <c r="A118" s="368"/>
      <c r="B118" s="368"/>
      <c r="C118" s="368"/>
      <c r="D118" s="368"/>
      <c r="E118" s="368"/>
      <c r="F118" s="368"/>
      <c r="G118" s="368"/>
      <c r="H118" s="368"/>
      <c r="I118" s="368"/>
      <c r="J118" s="368"/>
      <c r="K118" s="368"/>
      <c r="L118" s="368"/>
      <c r="M118" s="368"/>
    </row>
    <row r="119" spans="1:13">
      <c r="A119" s="368"/>
      <c r="B119" s="368"/>
      <c r="C119" s="368"/>
      <c r="D119" s="368"/>
      <c r="E119" s="368"/>
      <c r="F119" s="368"/>
      <c r="G119" s="368"/>
      <c r="H119" s="368"/>
      <c r="I119" s="368"/>
      <c r="J119" s="368"/>
      <c r="K119" s="368"/>
      <c r="L119" s="368"/>
      <c r="M119" s="368"/>
    </row>
    <row r="120" spans="1:13">
      <c r="A120" s="368"/>
      <c r="B120" s="368"/>
      <c r="C120" s="368"/>
      <c r="D120" s="368"/>
      <c r="E120" s="368"/>
      <c r="F120" s="368"/>
      <c r="G120" s="368"/>
      <c r="H120" s="368"/>
      <c r="I120" s="368"/>
      <c r="J120" s="368"/>
      <c r="K120" s="368"/>
      <c r="L120" s="368"/>
      <c r="M120" s="368"/>
    </row>
    <row r="121" spans="1:13">
      <c r="A121" s="368"/>
      <c r="B121" s="368"/>
      <c r="C121" s="368"/>
      <c r="D121" s="368"/>
      <c r="E121" s="368"/>
      <c r="F121" s="368"/>
      <c r="G121" s="368"/>
      <c r="H121" s="368"/>
      <c r="I121" s="368"/>
      <c r="J121" s="368"/>
      <c r="K121" s="368"/>
      <c r="L121" s="368"/>
      <c r="M121" s="368"/>
    </row>
    <row r="122" spans="1:13">
      <c r="A122" s="368"/>
      <c r="B122" s="368"/>
      <c r="C122" s="368"/>
      <c r="D122" s="368"/>
      <c r="E122" s="368"/>
      <c r="F122" s="368"/>
      <c r="G122" s="368"/>
      <c r="H122" s="368"/>
      <c r="I122" s="368"/>
      <c r="J122" s="368"/>
      <c r="K122" s="368"/>
      <c r="L122" s="368"/>
      <c r="M122" s="368"/>
    </row>
    <row r="123" spans="1:13">
      <c r="A123" s="368"/>
      <c r="B123" s="368"/>
      <c r="C123" s="368"/>
      <c r="D123" s="368"/>
      <c r="E123" s="368"/>
      <c r="F123" s="368"/>
      <c r="G123" s="368"/>
      <c r="H123" s="368"/>
      <c r="I123" s="368"/>
      <c r="J123" s="368"/>
      <c r="K123" s="368"/>
      <c r="L123" s="368"/>
      <c r="M123" s="368"/>
    </row>
    <row r="124" spans="1:13">
      <c r="A124" s="368"/>
      <c r="B124" s="368"/>
      <c r="C124" s="368"/>
      <c r="D124" s="368"/>
      <c r="E124" s="368"/>
      <c r="F124" s="368"/>
      <c r="G124" s="368"/>
      <c r="H124" s="368"/>
      <c r="I124" s="368"/>
      <c r="J124" s="368"/>
      <c r="K124" s="368"/>
      <c r="L124" s="368"/>
      <c r="M124" s="368"/>
    </row>
    <row r="125" spans="1:13">
      <c r="A125" s="368"/>
      <c r="B125" s="368"/>
      <c r="C125" s="368"/>
      <c r="D125" s="368"/>
      <c r="E125" s="368"/>
      <c r="F125" s="368"/>
      <c r="G125" s="368"/>
      <c r="H125" s="368"/>
      <c r="I125" s="368"/>
      <c r="J125" s="368"/>
      <c r="K125" s="368"/>
      <c r="L125" s="368"/>
      <c r="M125" s="368"/>
    </row>
    <row r="126" spans="1:13">
      <c r="A126" s="368"/>
      <c r="B126" s="368"/>
      <c r="C126" s="368"/>
      <c r="D126" s="368"/>
      <c r="E126" s="368"/>
      <c r="F126" s="368"/>
      <c r="G126" s="368"/>
      <c r="H126" s="368"/>
      <c r="I126" s="368"/>
      <c r="J126" s="368"/>
      <c r="K126" s="368"/>
      <c r="L126" s="368"/>
      <c r="M126" s="368"/>
    </row>
    <row r="127" spans="1:13">
      <c r="A127" s="368"/>
      <c r="B127" s="368"/>
      <c r="C127" s="368"/>
      <c r="D127" s="368"/>
      <c r="E127" s="368"/>
      <c r="F127" s="368"/>
      <c r="G127" s="368"/>
      <c r="H127" s="368"/>
      <c r="I127" s="368"/>
      <c r="J127" s="368"/>
      <c r="K127" s="368"/>
      <c r="L127" s="368"/>
      <c r="M127" s="368"/>
    </row>
    <row r="128" spans="1:13">
      <c r="A128" s="368"/>
      <c r="B128" s="368"/>
      <c r="C128" s="368"/>
      <c r="D128" s="368"/>
      <c r="E128" s="368"/>
      <c r="F128" s="368"/>
      <c r="G128" s="368"/>
      <c r="H128" s="368"/>
      <c r="I128" s="368"/>
      <c r="J128" s="368"/>
      <c r="K128" s="368"/>
      <c r="L128" s="368"/>
      <c r="M128" s="368"/>
    </row>
    <row r="129" spans="1:13">
      <c r="A129" s="368"/>
      <c r="B129" s="368"/>
      <c r="C129" s="368"/>
      <c r="D129" s="368"/>
      <c r="E129" s="368"/>
      <c r="F129" s="368"/>
      <c r="G129" s="368"/>
      <c r="H129" s="368"/>
      <c r="I129" s="368"/>
      <c r="J129" s="368"/>
      <c r="K129" s="368"/>
      <c r="L129" s="368"/>
      <c r="M129" s="368"/>
    </row>
    <row r="130" spans="1:13">
      <c r="A130" s="368"/>
      <c r="B130" s="368"/>
      <c r="C130" s="368"/>
      <c r="D130" s="368"/>
      <c r="E130" s="368"/>
      <c r="F130" s="368"/>
      <c r="G130" s="368"/>
      <c r="H130" s="368"/>
      <c r="I130" s="368"/>
      <c r="J130" s="368"/>
      <c r="K130" s="368"/>
      <c r="L130" s="368"/>
      <c r="M130" s="368"/>
    </row>
    <row r="131" spans="1:13">
      <c r="A131" s="368"/>
      <c r="B131" s="368"/>
      <c r="C131" s="368"/>
      <c r="D131" s="368"/>
      <c r="E131" s="368"/>
      <c r="F131" s="368"/>
      <c r="G131" s="368"/>
      <c r="H131" s="368"/>
      <c r="I131" s="368"/>
      <c r="J131" s="368"/>
      <c r="K131" s="368"/>
      <c r="L131" s="368"/>
      <c r="M131" s="368"/>
    </row>
    <row r="132" spans="1:13">
      <c r="A132" s="368"/>
      <c r="B132" s="368"/>
      <c r="C132" s="368"/>
      <c r="D132" s="368"/>
      <c r="E132" s="368"/>
      <c r="F132" s="368"/>
      <c r="G132" s="368"/>
      <c r="H132" s="368"/>
      <c r="I132" s="368"/>
      <c r="J132" s="368"/>
      <c r="K132" s="368"/>
      <c r="L132" s="368"/>
      <c r="M132" s="368"/>
    </row>
    <row r="133" spans="1:13">
      <c r="A133" s="368"/>
      <c r="B133" s="368"/>
      <c r="C133" s="368"/>
      <c r="D133" s="368"/>
      <c r="E133" s="368"/>
      <c r="F133" s="368"/>
      <c r="G133" s="368"/>
      <c r="H133" s="368"/>
      <c r="I133" s="368"/>
      <c r="J133" s="368"/>
      <c r="K133" s="368"/>
      <c r="L133" s="368"/>
      <c r="M133" s="368"/>
    </row>
    <row r="134" spans="1:13">
      <c r="A134" s="368"/>
      <c r="B134" s="368"/>
      <c r="C134" s="368"/>
      <c r="D134" s="368"/>
      <c r="E134" s="368"/>
      <c r="F134" s="368"/>
      <c r="G134" s="368"/>
      <c r="H134" s="368"/>
      <c r="I134" s="368"/>
      <c r="J134" s="368"/>
      <c r="K134" s="368"/>
      <c r="L134" s="368"/>
      <c r="M134" s="368"/>
    </row>
    <row r="135" spans="1:13">
      <c r="A135" s="368"/>
      <c r="B135" s="368"/>
      <c r="C135" s="368"/>
      <c r="D135" s="368"/>
      <c r="E135" s="368"/>
      <c r="F135" s="368"/>
      <c r="G135" s="368"/>
      <c r="H135" s="368"/>
      <c r="I135" s="368"/>
      <c r="J135" s="368"/>
      <c r="K135" s="368"/>
      <c r="L135" s="368"/>
      <c r="M135" s="368"/>
    </row>
    <row r="136" spans="1:13">
      <c r="A136" s="368"/>
      <c r="B136" s="368"/>
      <c r="C136" s="368"/>
      <c r="D136" s="368"/>
      <c r="E136" s="368"/>
      <c r="F136" s="368"/>
      <c r="G136" s="368"/>
      <c r="H136" s="368"/>
      <c r="I136" s="368"/>
      <c r="J136" s="368"/>
      <c r="K136" s="368"/>
      <c r="L136" s="368"/>
      <c r="M136" s="368"/>
    </row>
    <row r="137" spans="1:13">
      <c r="A137" s="368"/>
      <c r="B137" s="368"/>
      <c r="C137" s="368"/>
      <c r="D137" s="368"/>
      <c r="E137" s="368"/>
      <c r="F137" s="368"/>
      <c r="G137" s="368"/>
      <c r="H137" s="368"/>
      <c r="I137" s="368"/>
      <c r="J137" s="368"/>
      <c r="K137" s="368"/>
      <c r="L137" s="368"/>
      <c r="M137" s="368"/>
    </row>
    <row r="138" spans="1:13">
      <c r="A138" s="368"/>
      <c r="B138" s="368"/>
      <c r="C138" s="368"/>
      <c r="D138" s="368"/>
      <c r="E138" s="368"/>
      <c r="F138" s="368"/>
      <c r="G138" s="368"/>
      <c r="H138" s="368"/>
      <c r="I138" s="368"/>
      <c r="J138" s="368"/>
      <c r="K138" s="368"/>
      <c r="L138" s="368"/>
      <c r="M138" s="368"/>
    </row>
    <row r="139" spans="1:13">
      <c r="A139" s="368"/>
      <c r="B139" s="368"/>
      <c r="C139" s="368"/>
      <c r="D139" s="368"/>
      <c r="E139" s="368"/>
      <c r="F139" s="368"/>
      <c r="G139" s="368"/>
      <c r="H139" s="368"/>
      <c r="I139" s="368"/>
      <c r="J139" s="368"/>
      <c r="K139" s="368"/>
      <c r="L139" s="368"/>
      <c r="M139" s="368"/>
    </row>
    <row r="140" spans="1:13">
      <c r="A140" s="368"/>
      <c r="B140" s="368"/>
      <c r="C140" s="368"/>
      <c r="D140" s="368"/>
      <c r="E140" s="368"/>
      <c r="F140" s="368"/>
      <c r="G140" s="368"/>
      <c r="H140" s="368"/>
      <c r="I140" s="368"/>
      <c r="J140" s="368"/>
      <c r="K140" s="368"/>
      <c r="L140" s="368"/>
      <c r="M140" s="368"/>
    </row>
    <row r="141" spans="1:13">
      <c r="A141" s="368"/>
      <c r="B141" s="368"/>
      <c r="C141" s="368"/>
      <c r="D141" s="368"/>
      <c r="E141" s="368"/>
      <c r="F141" s="368"/>
      <c r="G141" s="368"/>
      <c r="H141" s="368"/>
      <c r="I141" s="368"/>
      <c r="J141" s="368"/>
      <c r="K141" s="368"/>
      <c r="L141" s="368"/>
      <c r="M141" s="368"/>
    </row>
    <row r="142" spans="1:13">
      <c r="A142" s="368"/>
      <c r="B142" s="368"/>
      <c r="C142" s="368"/>
      <c r="D142" s="368"/>
      <c r="E142" s="368"/>
      <c r="F142" s="368"/>
      <c r="G142" s="368"/>
      <c r="H142" s="368"/>
      <c r="I142" s="368"/>
      <c r="J142" s="368"/>
      <c r="K142" s="368"/>
      <c r="L142" s="368"/>
      <c r="M142" s="368"/>
    </row>
    <row r="143" spans="1:13">
      <c r="A143" s="368"/>
      <c r="B143" s="368"/>
      <c r="C143" s="368"/>
      <c r="D143" s="368"/>
      <c r="E143" s="368"/>
      <c r="F143" s="368"/>
      <c r="G143" s="368"/>
      <c r="H143" s="368"/>
      <c r="I143" s="368"/>
      <c r="J143" s="368"/>
      <c r="K143" s="368"/>
      <c r="L143" s="368"/>
      <c r="M143" s="368"/>
    </row>
    <row r="144" spans="1:13">
      <c r="A144" s="368"/>
      <c r="B144" s="368"/>
      <c r="C144" s="368"/>
      <c r="D144" s="368"/>
      <c r="E144" s="368"/>
      <c r="F144" s="368"/>
      <c r="G144" s="368"/>
      <c r="H144" s="368"/>
      <c r="I144" s="368"/>
      <c r="J144" s="368"/>
      <c r="K144" s="368"/>
      <c r="L144" s="368"/>
      <c r="M144" s="368"/>
    </row>
    <row r="145" spans="1:13">
      <c r="A145" s="368"/>
      <c r="B145" s="368"/>
      <c r="C145" s="368"/>
      <c r="D145" s="368"/>
      <c r="E145" s="368"/>
      <c r="F145" s="368"/>
      <c r="G145" s="368"/>
      <c r="H145" s="368"/>
      <c r="I145" s="368"/>
      <c r="J145" s="368"/>
      <c r="K145" s="368"/>
      <c r="L145" s="368"/>
      <c r="M145" s="368"/>
    </row>
    <row r="146" spans="1:13">
      <c r="A146" s="368"/>
      <c r="B146" s="368"/>
      <c r="C146" s="368"/>
      <c r="D146" s="368"/>
      <c r="E146" s="368"/>
      <c r="F146" s="368"/>
      <c r="G146" s="368"/>
      <c r="H146" s="368"/>
      <c r="I146" s="368"/>
      <c r="J146" s="368"/>
      <c r="K146" s="368"/>
      <c r="L146" s="368"/>
      <c r="M146" s="368"/>
    </row>
    <row r="147" spans="1:13">
      <c r="A147" s="368"/>
      <c r="B147" s="368"/>
      <c r="C147" s="368"/>
      <c r="D147" s="368"/>
      <c r="E147" s="368"/>
      <c r="F147" s="368"/>
      <c r="G147" s="368"/>
      <c r="H147" s="368"/>
      <c r="I147" s="368"/>
      <c r="J147" s="368"/>
      <c r="K147" s="368"/>
      <c r="L147" s="368"/>
      <c r="M147" s="368"/>
    </row>
    <row r="148" spans="1:13">
      <c r="A148" s="368"/>
      <c r="B148" s="368"/>
      <c r="C148" s="368"/>
      <c r="D148" s="368"/>
      <c r="E148" s="368"/>
      <c r="F148" s="368"/>
      <c r="G148" s="368"/>
      <c r="H148" s="368"/>
      <c r="I148" s="368"/>
      <c r="J148" s="368"/>
      <c r="K148" s="368"/>
      <c r="L148" s="368"/>
      <c r="M148" s="368"/>
    </row>
    <row r="149" spans="1:13">
      <c r="A149" s="368"/>
      <c r="B149" s="368"/>
      <c r="C149" s="368"/>
      <c r="D149" s="368"/>
      <c r="E149" s="368"/>
      <c r="F149" s="368"/>
      <c r="G149" s="368"/>
      <c r="H149" s="368"/>
      <c r="I149" s="368"/>
      <c r="J149" s="368"/>
      <c r="K149" s="368"/>
      <c r="L149" s="368"/>
      <c r="M149" s="368"/>
    </row>
    <row r="150" spans="1:13">
      <c r="A150" s="368"/>
      <c r="B150" s="368"/>
      <c r="C150" s="368"/>
      <c r="D150" s="368"/>
      <c r="E150" s="368"/>
      <c r="F150" s="368"/>
      <c r="G150" s="368"/>
      <c r="H150" s="368"/>
      <c r="I150" s="368"/>
      <c r="J150" s="368"/>
      <c r="K150" s="368"/>
      <c r="L150" s="368"/>
      <c r="M150" s="368"/>
    </row>
    <row r="151" spans="1:13">
      <c r="A151" s="368"/>
      <c r="B151" s="368"/>
      <c r="C151" s="368"/>
      <c r="D151" s="368"/>
      <c r="E151" s="368"/>
      <c r="F151" s="368"/>
      <c r="G151" s="368"/>
      <c r="H151" s="368"/>
      <c r="I151" s="368"/>
      <c r="J151" s="368"/>
      <c r="K151" s="368"/>
      <c r="L151" s="368"/>
      <c r="M151" s="368"/>
    </row>
    <row r="152" spans="1:13">
      <c r="A152" s="368"/>
      <c r="B152" s="368"/>
      <c r="C152" s="368"/>
      <c r="D152" s="368"/>
      <c r="E152" s="368"/>
      <c r="F152" s="368"/>
      <c r="G152" s="368"/>
      <c r="H152" s="368"/>
      <c r="I152" s="368"/>
      <c r="J152" s="368"/>
      <c r="K152" s="368"/>
      <c r="L152" s="368"/>
      <c r="M152" s="368"/>
    </row>
    <row r="153" spans="1:13">
      <c r="A153" s="368"/>
      <c r="B153" s="368"/>
      <c r="C153" s="368"/>
      <c r="D153" s="368"/>
      <c r="E153" s="368"/>
      <c r="F153" s="368"/>
      <c r="G153" s="368"/>
      <c r="H153" s="368"/>
      <c r="I153" s="368"/>
      <c r="J153" s="368"/>
      <c r="K153" s="368"/>
      <c r="L153" s="368"/>
      <c r="M153" s="368"/>
    </row>
    <row r="154" spans="1:13">
      <c r="A154" s="368"/>
      <c r="B154" s="368"/>
      <c r="C154" s="368"/>
      <c r="D154" s="368"/>
      <c r="E154" s="368"/>
      <c r="F154" s="368"/>
      <c r="G154" s="368"/>
      <c r="H154" s="368"/>
      <c r="I154" s="368"/>
      <c r="J154" s="368"/>
      <c r="K154" s="368"/>
      <c r="L154" s="368"/>
      <c r="M154" s="368"/>
    </row>
    <row r="155" spans="1:13">
      <c r="A155" s="368"/>
      <c r="B155" s="368"/>
      <c r="C155" s="368"/>
      <c r="D155" s="368"/>
      <c r="E155" s="368"/>
      <c r="F155" s="368"/>
      <c r="G155" s="368"/>
      <c r="H155" s="368"/>
      <c r="I155" s="368"/>
      <c r="J155" s="368"/>
      <c r="K155" s="368"/>
      <c r="L155" s="368"/>
      <c r="M155" s="368"/>
    </row>
    <row r="156" spans="1:13">
      <c r="A156" s="368"/>
      <c r="B156" s="368"/>
      <c r="C156" s="368"/>
      <c r="D156" s="368"/>
      <c r="E156" s="368"/>
      <c r="F156" s="368"/>
      <c r="G156" s="368"/>
      <c r="H156" s="368"/>
      <c r="I156" s="368"/>
      <c r="J156" s="368"/>
      <c r="K156" s="368"/>
      <c r="L156" s="368"/>
      <c r="M156" s="368"/>
    </row>
    <row r="157" spans="1:13">
      <c r="A157" s="368"/>
      <c r="B157" s="368"/>
      <c r="C157" s="368"/>
      <c r="D157" s="368"/>
      <c r="E157" s="368"/>
      <c r="F157" s="368"/>
      <c r="G157" s="368"/>
      <c r="H157" s="368"/>
      <c r="I157" s="368"/>
      <c r="J157" s="368"/>
      <c r="K157" s="368"/>
      <c r="L157" s="368"/>
      <c r="M157" s="368"/>
    </row>
    <row r="158" spans="1:13">
      <c r="A158" s="368"/>
      <c r="B158" s="368"/>
      <c r="C158" s="368"/>
      <c r="D158" s="368"/>
      <c r="E158" s="368"/>
      <c r="F158" s="368"/>
      <c r="G158" s="368"/>
      <c r="H158" s="368"/>
      <c r="I158" s="368"/>
      <c r="J158" s="368"/>
      <c r="K158" s="368"/>
      <c r="L158" s="368"/>
      <c r="M158" s="368"/>
    </row>
    <row r="159" spans="1:13">
      <c r="A159" s="368"/>
      <c r="B159" s="368"/>
      <c r="C159" s="368"/>
      <c r="D159" s="368"/>
      <c r="E159" s="368"/>
      <c r="F159" s="368"/>
      <c r="G159" s="368"/>
      <c r="H159" s="368"/>
      <c r="I159" s="368"/>
      <c r="J159" s="368"/>
      <c r="K159" s="368"/>
      <c r="L159" s="368"/>
      <c r="M159" s="368"/>
    </row>
    <row r="160" spans="1:13">
      <c r="A160" s="368"/>
      <c r="B160" s="368"/>
      <c r="C160" s="368"/>
      <c r="D160" s="368"/>
      <c r="E160" s="368"/>
      <c r="F160" s="368"/>
      <c r="G160" s="368"/>
      <c r="H160" s="368"/>
      <c r="I160" s="368"/>
      <c r="J160" s="368"/>
      <c r="K160" s="368"/>
      <c r="L160" s="368"/>
      <c r="M160" s="368"/>
    </row>
    <row r="161" spans="1:13">
      <c r="A161" s="368"/>
      <c r="B161" s="368"/>
      <c r="C161" s="368"/>
      <c r="D161" s="368"/>
      <c r="E161" s="368"/>
      <c r="F161" s="368"/>
      <c r="G161" s="368"/>
      <c r="H161" s="368"/>
      <c r="I161" s="368"/>
      <c r="J161" s="368"/>
      <c r="K161" s="368"/>
      <c r="L161" s="368"/>
      <c r="M161" s="368"/>
    </row>
  </sheetData>
  <customSheetViews>
    <customSheetView guid="{0995CD4B-3C75-457A-AB77-49903FF8A611}" scale="85">
      <selection activeCell="A2" sqref="A2"/>
      <pageMargins left="0.7" right="0.7" top="0.78740157499999996" bottom="0.78740157499999996" header="0.3" footer="0.3"/>
      <pageSetup paperSize="9" orientation="portrait" horizontalDpi="1200" verticalDpi="1200" r:id="rId1"/>
    </customSheetView>
  </customSheetViews>
  <mergeCells count="80">
    <mergeCell ref="A91:AG91"/>
    <mergeCell ref="A60:AG60"/>
    <mergeCell ref="A61:AG61"/>
    <mergeCell ref="A65:AG65"/>
    <mergeCell ref="A90:AG90"/>
    <mergeCell ref="D68:D70"/>
    <mergeCell ref="E68:E70"/>
    <mergeCell ref="F68:F70"/>
    <mergeCell ref="G68:R68"/>
    <mergeCell ref="A66:A70"/>
    <mergeCell ref="B66:C69"/>
    <mergeCell ref="D66:AG66"/>
    <mergeCell ref="D67:R67"/>
    <mergeCell ref="S67:AG67"/>
    <mergeCell ref="S68:T69"/>
    <mergeCell ref="Z69:AA69"/>
    <mergeCell ref="A4:U4"/>
    <mergeCell ref="A29:U29"/>
    <mergeCell ref="A30:U30"/>
    <mergeCell ref="A31:U31"/>
    <mergeCell ref="A35:AG35"/>
    <mergeCell ref="D7:D9"/>
    <mergeCell ref="E7:E9"/>
    <mergeCell ref="F7:F9"/>
    <mergeCell ref="K8:L8"/>
    <mergeCell ref="A33:AG33"/>
    <mergeCell ref="A1:U1"/>
    <mergeCell ref="D5:U5"/>
    <mergeCell ref="D6:L6"/>
    <mergeCell ref="M6:U6"/>
    <mergeCell ref="G7:L7"/>
    <mergeCell ref="M7:M9"/>
    <mergeCell ref="N7:N9"/>
    <mergeCell ref="O7:O9"/>
    <mergeCell ref="P7:U7"/>
    <mergeCell ref="P8:Q8"/>
    <mergeCell ref="R8:S8"/>
    <mergeCell ref="T8:U8"/>
    <mergeCell ref="A5:A9"/>
    <mergeCell ref="B5:C8"/>
    <mergeCell ref="G8:H8"/>
    <mergeCell ref="I8:J8"/>
    <mergeCell ref="A63:AG63"/>
    <mergeCell ref="X39:Y39"/>
    <mergeCell ref="Z39:AA39"/>
    <mergeCell ref="AB39:AC39"/>
    <mergeCell ref="AD39:AE39"/>
    <mergeCell ref="M39:N39"/>
    <mergeCell ref="S38:T39"/>
    <mergeCell ref="U39:U40"/>
    <mergeCell ref="O39:P39"/>
    <mergeCell ref="Q39:R39"/>
    <mergeCell ref="U38:AG38"/>
    <mergeCell ref="V39:W39"/>
    <mergeCell ref="A36:A40"/>
    <mergeCell ref="B36:C39"/>
    <mergeCell ref="D36:AG36"/>
    <mergeCell ref="D37:R37"/>
    <mergeCell ref="U68:AG68"/>
    <mergeCell ref="G69:H69"/>
    <mergeCell ref="I69:J69"/>
    <mergeCell ref="K69:L69"/>
    <mergeCell ref="M69:N69"/>
    <mergeCell ref="V69:W69"/>
    <mergeCell ref="X69:Y69"/>
    <mergeCell ref="AB69:AC69"/>
    <mergeCell ref="AD69:AE69"/>
    <mergeCell ref="AF69:AG69"/>
    <mergeCell ref="O69:P69"/>
    <mergeCell ref="Q69:R69"/>
    <mergeCell ref="U69:U70"/>
    <mergeCell ref="D38:D40"/>
    <mergeCell ref="E38:E40"/>
    <mergeCell ref="F38:F40"/>
    <mergeCell ref="G38:R38"/>
    <mergeCell ref="S37:AG37"/>
    <mergeCell ref="G39:H39"/>
    <mergeCell ref="I39:J39"/>
    <mergeCell ref="K39:L39"/>
    <mergeCell ref="AF39:AG39"/>
  </mergeCells>
  <hyperlinks>
    <hyperlink ref="A2" location="Inhalt!A1" display="Zurück zum Inhalt - HF-03"/>
  </hyperlinks>
  <pageMargins left="0.7" right="0.7" top="0.78740157499999996" bottom="0.78740157499999996" header="0.3" footer="0.3"/>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zoomScale="80" zoomScaleNormal="80" workbookViewId="0">
      <selection activeCell="A2" sqref="A2"/>
    </sheetView>
  </sheetViews>
  <sheetFormatPr baseColWidth="10" defaultRowHeight="14"/>
  <cols>
    <col min="1" max="1" width="23.5" customWidth="1"/>
    <col min="2" max="2" width="12.33203125" customWidth="1"/>
    <col min="3" max="10" width="11.08203125" customWidth="1"/>
    <col min="11" max="18" width="11.08203125" style="1" customWidth="1"/>
    <col min="19" max="22" width="11.08203125" customWidth="1"/>
  </cols>
  <sheetData>
    <row r="1" spans="1:24" ht="23.5">
      <c r="A1" s="795">
        <v>2021</v>
      </c>
      <c r="B1" s="795"/>
      <c r="C1" s="795"/>
      <c r="D1" s="795"/>
      <c r="E1" s="795"/>
      <c r="F1" s="795"/>
      <c r="G1" s="795"/>
      <c r="H1" s="795"/>
      <c r="I1" s="795"/>
      <c r="J1" s="795"/>
      <c r="K1" s="795"/>
      <c r="L1" s="795"/>
      <c r="M1" s="313"/>
      <c r="N1" s="92"/>
      <c r="O1" s="92"/>
      <c r="P1" s="92"/>
      <c r="Q1" s="92"/>
      <c r="R1" s="92"/>
      <c r="S1" s="92"/>
      <c r="T1" s="92"/>
      <c r="U1" s="42"/>
      <c r="V1" s="42"/>
    </row>
    <row r="2" spans="1:24" s="714" customFormat="1" ht="14.5" customHeight="1">
      <c r="A2" s="779" t="s">
        <v>109</v>
      </c>
      <c r="B2" s="712"/>
      <c r="C2" s="720"/>
      <c r="D2" s="721"/>
      <c r="E2" s="722"/>
      <c r="F2" s="722"/>
      <c r="G2" s="722"/>
      <c r="H2" s="722"/>
      <c r="I2" s="722"/>
      <c r="J2" s="722"/>
      <c r="K2" s="722"/>
      <c r="L2" s="722"/>
      <c r="M2" s="722"/>
      <c r="N2" s="722"/>
      <c r="O2" s="722"/>
      <c r="P2" s="722"/>
      <c r="Q2" s="722"/>
      <c r="R2" s="722"/>
      <c r="S2" s="722"/>
      <c r="T2" s="722"/>
      <c r="U2" s="712"/>
      <c r="V2" s="712"/>
    </row>
    <row r="3" spans="1:24" s="714" customFormat="1" ht="14.5" customHeight="1">
      <c r="A3" s="165"/>
      <c r="B3" s="712"/>
      <c r="C3" s="720"/>
      <c r="D3" s="721"/>
      <c r="E3" s="722"/>
      <c r="F3" s="722"/>
      <c r="G3" s="722"/>
      <c r="H3" s="722"/>
      <c r="I3" s="722"/>
      <c r="J3" s="722"/>
      <c r="K3" s="722"/>
      <c r="L3" s="722"/>
      <c r="M3" s="722"/>
      <c r="N3" s="722"/>
      <c r="O3" s="722"/>
      <c r="P3" s="722"/>
      <c r="Q3" s="722"/>
      <c r="R3" s="722"/>
      <c r="S3" s="722"/>
      <c r="T3" s="722"/>
      <c r="U3" s="712"/>
      <c r="V3" s="712"/>
    </row>
    <row r="4" spans="1:24" ht="16.5">
      <c r="A4" s="853" t="s">
        <v>265</v>
      </c>
      <c r="B4" s="853"/>
      <c r="C4" s="853"/>
      <c r="D4" s="853"/>
      <c r="E4" s="853"/>
      <c r="F4" s="853"/>
      <c r="G4" s="853"/>
      <c r="H4" s="853"/>
      <c r="I4" s="853"/>
      <c r="J4" s="853"/>
      <c r="K4" s="853"/>
      <c r="L4" s="853"/>
      <c r="M4" s="317"/>
      <c r="N4" s="12"/>
      <c r="O4" s="12"/>
      <c r="P4" s="12"/>
      <c r="Q4" s="12"/>
      <c r="R4" s="12"/>
      <c r="S4" s="12"/>
      <c r="T4" s="12"/>
      <c r="U4" s="3"/>
      <c r="V4" s="3"/>
    </row>
    <row r="5" spans="1:24" s="34" customFormat="1" ht="14.5">
      <c r="A5" s="805" t="s">
        <v>21</v>
      </c>
      <c r="B5" s="852" t="s">
        <v>22</v>
      </c>
      <c r="C5" s="855" t="s">
        <v>23</v>
      </c>
      <c r="D5" s="856"/>
      <c r="E5" s="856"/>
      <c r="F5" s="856"/>
      <c r="G5" s="856"/>
      <c r="H5" s="856"/>
      <c r="I5" s="856"/>
      <c r="J5" s="856"/>
      <c r="K5" s="856"/>
      <c r="L5" s="856"/>
      <c r="M5" s="313"/>
      <c r="N5" s="92"/>
      <c r="O5" s="92"/>
      <c r="P5" s="92"/>
      <c r="Q5" s="92"/>
      <c r="R5" s="92"/>
      <c r="S5" s="92"/>
      <c r="T5" s="92"/>
      <c r="U5" s="92"/>
      <c r="V5" s="92"/>
    </row>
    <row r="6" spans="1:24" ht="35.25" customHeight="1">
      <c r="A6" s="805"/>
      <c r="B6" s="852"/>
      <c r="C6" s="808" t="s">
        <v>102</v>
      </c>
      <c r="D6" s="810"/>
      <c r="E6" s="811" t="s">
        <v>68</v>
      </c>
      <c r="F6" s="810"/>
      <c r="G6" s="811" t="s">
        <v>67</v>
      </c>
      <c r="H6" s="810"/>
      <c r="I6" s="811" t="s">
        <v>103</v>
      </c>
      <c r="J6" s="810"/>
      <c r="K6" s="854" t="s">
        <v>104</v>
      </c>
      <c r="L6" s="796"/>
      <c r="M6" s="303"/>
      <c r="N6" s="103"/>
      <c r="O6" s="103"/>
      <c r="P6" s="103"/>
      <c r="Q6" s="103"/>
      <c r="R6" s="103"/>
      <c r="S6" s="103"/>
      <c r="T6" s="103"/>
      <c r="U6" s="104"/>
      <c r="V6" s="104"/>
    </row>
    <row r="7" spans="1:24" ht="19.5" customHeight="1" thickBot="1">
      <c r="A7" s="806"/>
      <c r="B7" s="537" t="s">
        <v>0</v>
      </c>
      <c r="C7" s="426" t="s">
        <v>0</v>
      </c>
      <c r="D7" s="538" t="s">
        <v>1</v>
      </c>
      <c r="E7" s="539" t="s">
        <v>0</v>
      </c>
      <c r="F7" s="538" t="s">
        <v>1</v>
      </c>
      <c r="G7" s="539" t="s">
        <v>0</v>
      </c>
      <c r="H7" s="538" t="s">
        <v>1</v>
      </c>
      <c r="I7" s="539" t="s">
        <v>0</v>
      </c>
      <c r="J7" s="538" t="s">
        <v>1</v>
      </c>
      <c r="K7" s="759" t="s">
        <v>0</v>
      </c>
      <c r="L7" s="538" t="s">
        <v>1</v>
      </c>
      <c r="M7" s="318"/>
      <c r="N7" s="94"/>
      <c r="O7" s="93"/>
      <c r="P7" s="94"/>
      <c r="Q7" s="93"/>
      <c r="R7" s="94"/>
      <c r="S7" s="93"/>
      <c r="T7" s="94"/>
      <c r="U7" s="95"/>
      <c r="V7" s="95"/>
    </row>
    <row r="8" spans="1:24">
      <c r="A8" s="171" t="s">
        <v>16</v>
      </c>
      <c r="B8" s="512">
        <v>99803</v>
      </c>
      <c r="C8" s="670">
        <v>30721</v>
      </c>
      <c r="D8" s="323">
        <f>C8/B8*100</f>
        <v>30.781639830466016</v>
      </c>
      <c r="E8" s="524">
        <v>20957</v>
      </c>
      <c r="F8" s="323">
        <f>E8/B8*100</f>
        <v>20.998366782561646</v>
      </c>
      <c r="G8" s="524">
        <v>22142</v>
      </c>
      <c r="H8" s="323">
        <f>G8/B8*100</f>
        <v>22.185705840505797</v>
      </c>
      <c r="I8" s="524">
        <v>19350</v>
      </c>
      <c r="J8" s="323">
        <f>I8/B8*100</f>
        <v>19.388194743644981</v>
      </c>
      <c r="K8" s="524">
        <v>6633</v>
      </c>
      <c r="L8" s="322">
        <f>K8/B8*100</f>
        <v>6.6460928028215589</v>
      </c>
      <c r="M8" s="319"/>
      <c r="N8" s="97"/>
      <c r="O8" s="96"/>
      <c r="P8" s="97"/>
      <c r="Q8" s="96"/>
      <c r="R8" s="97"/>
      <c r="S8" s="96"/>
      <c r="T8" s="97"/>
      <c r="U8" s="96"/>
      <c r="V8" s="98"/>
      <c r="X8" s="13"/>
    </row>
    <row r="9" spans="1:24">
      <c r="A9" s="169" t="s">
        <v>15</v>
      </c>
      <c r="B9" s="513">
        <v>100886</v>
      </c>
      <c r="C9" s="671">
        <v>31515</v>
      </c>
      <c r="D9" s="321">
        <f>C9/B9*100</f>
        <v>31.238229288503856</v>
      </c>
      <c r="E9" s="525">
        <v>23428</v>
      </c>
      <c r="F9" s="321">
        <f>E9/B9*100</f>
        <v>23.222250857403406</v>
      </c>
      <c r="G9" s="525">
        <v>23542</v>
      </c>
      <c r="H9" s="321">
        <f>G9/B9*100</f>
        <v>23.335249687766392</v>
      </c>
      <c r="I9" s="525">
        <v>16482</v>
      </c>
      <c r="J9" s="321">
        <f>I9/B9*100</f>
        <v>16.337251947742999</v>
      </c>
      <c r="K9" s="525">
        <v>5919</v>
      </c>
      <c r="L9" s="320">
        <f>K9/B9*100</f>
        <v>5.8670182185833513</v>
      </c>
      <c r="M9" s="319"/>
      <c r="N9" s="97"/>
      <c r="O9" s="96"/>
      <c r="P9" s="97"/>
      <c r="Q9" s="96"/>
      <c r="R9" s="97"/>
      <c r="S9" s="96"/>
      <c r="T9" s="97"/>
      <c r="U9" s="96"/>
      <c r="V9" s="98"/>
      <c r="W9" s="36"/>
      <c r="X9" s="13"/>
    </row>
    <row r="10" spans="1:24">
      <c r="A10" s="171" t="s">
        <v>18</v>
      </c>
      <c r="B10" s="512">
        <v>35076</v>
      </c>
      <c r="C10" s="670">
        <v>7864</v>
      </c>
      <c r="D10" s="323">
        <f>C10/B10*100</f>
        <v>22.419888242673053</v>
      </c>
      <c r="E10" s="524">
        <v>10319</v>
      </c>
      <c r="F10" s="323">
        <f t="shared" ref="F10:F22" si="0">E10/B10*100</f>
        <v>29.418975937963282</v>
      </c>
      <c r="G10" s="524">
        <v>7044</v>
      </c>
      <c r="H10" s="323">
        <f>G10/B10*100</f>
        <v>20.082107423879574</v>
      </c>
      <c r="I10" s="524">
        <v>7571</v>
      </c>
      <c r="J10" s="323">
        <f>I10/B10*100</f>
        <v>21.58455924278709</v>
      </c>
      <c r="K10" s="524">
        <v>2278</v>
      </c>
      <c r="L10" s="322">
        <f>K10/B10*100</f>
        <v>6.4944691526970004</v>
      </c>
      <c r="M10" s="319"/>
      <c r="N10" s="97"/>
      <c r="O10" s="96"/>
      <c r="P10" s="97"/>
      <c r="Q10" s="96"/>
      <c r="R10" s="97"/>
      <c r="S10" s="96"/>
      <c r="T10" s="97"/>
      <c r="U10" s="96"/>
      <c r="V10" s="98"/>
      <c r="W10" s="36"/>
      <c r="X10" s="13"/>
    </row>
    <row r="11" spans="1:24">
      <c r="A11" s="169" t="s">
        <v>14</v>
      </c>
      <c r="B11" s="513">
        <v>19178</v>
      </c>
      <c r="C11" s="671">
        <v>3447</v>
      </c>
      <c r="D11" s="321">
        <f>C11/B11*100</f>
        <v>17.973719887370944</v>
      </c>
      <c r="E11" s="525">
        <v>5879</v>
      </c>
      <c r="F11" s="321">
        <f>E11/B11*100</f>
        <v>30.654917092501826</v>
      </c>
      <c r="G11" s="525">
        <v>3700</v>
      </c>
      <c r="H11" s="321">
        <f>G11/B11*100</f>
        <v>19.292939826884972</v>
      </c>
      <c r="I11" s="525">
        <v>4591</v>
      </c>
      <c r="J11" s="321">
        <f>I11/B11*100</f>
        <v>23.938888309521328</v>
      </c>
      <c r="K11" s="525">
        <v>1561</v>
      </c>
      <c r="L11" s="320">
        <f t="shared" ref="L11:L20" si="1">K11/B11*100</f>
        <v>8.1395348837209305</v>
      </c>
      <c r="M11" s="319"/>
      <c r="N11" s="97"/>
      <c r="O11" s="96"/>
      <c r="P11" s="97"/>
      <c r="Q11" s="96"/>
      <c r="R11" s="97"/>
      <c r="S11" s="96"/>
      <c r="T11" s="97"/>
      <c r="U11" s="96"/>
      <c r="V11" s="98"/>
      <c r="W11" s="36"/>
      <c r="X11" s="13"/>
    </row>
    <row r="12" spans="1:24">
      <c r="A12" s="171" t="s">
        <v>13</v>
      </c>
      <c r="B12" s="512">
        <v>5843</v>
      </c>
      <c r="C12" s="670" t="s">
        <v>39</v>
      </c>
      <c r="D12" s="323" t="s">
        <v>39</v>
      </c>
      <c r="E12" s="524" t="s">
        <v>39</v>
      </c>
      <c r="F12" s="323" t="s">
        <v>39</v>
      </c>
      <c r="G12" s="524" t="s">
        <v>39</v>
      </c>
      <c r="H12" s="323" t="s">
        <v>39</v>
      </c>
      <c r="I12" s="524" t="s">
        <v>39</v>
      </c>
      <c r="J12" s="323" t="s">
        <v>39</v>
      </c>
      <c r="K12" s="524" t="s">
        <v>39</v>
      </c>
      <c r="L12" s="322" t="s">
        <v>39</v>
      </c>
      <c r="M12" s="319"/>
      <c r="N12" s="97"/>
      <c r="O12" s="96"/>
      <c r="P12" s="97"/>
      <c r="Q12" s="96"/>
      <c r="R12" s="97"/>
      <c r="S12" s="96"/>
      <c r="T12" s="97"/>
      <c r="U12" s="96"/>
      <c r="V12" s="98"/>
      <c r="W12" s="36"/>
      <c r="X12" s="13"/>
    </row>
    <row r="13" spans="1:24">
      <c r="A13" s="169" t="s">
        <v>12</v>
      </c>
      <c r="B13" s="513">
        <v>17982</v>
      </c>
      <c r="C13" s="671" t="s">
        <v>39</v>
      </c>
      <c r="D13" s="321" t="s">
        <v>39</v>
      </c>
      <c r="E13" s="525" t="s">
        <v>39</v>
      </c>
      <c r="F13" s="321" t="s">
        <v>39</v>
      </c>
      <c r="G13" s="525" t="s">
        <v>39</v>
      </c>
      <c r="H13" s="321" t="s">
        <v>39</v>
      </c>
      <c r="I13" s="525" t="s">
        <v>39</v>
      </c>
      <c r="J13" s="321" t="s">
        <v>39</v>
      </c>
      <c r="K13" s="525" t="s">
        <v>39</v>
      </c>
      <c r="L13" s="320" t="s">
        <v>39</v>
      </c>
      <c r="M13" s="319"/>
      <c r="N13" s="97"/>
      <c r="O13" s="96"/>
      <c r="P13" s="97"/>
      <c r="Q13" s="96"/>
      <c r="R13" s="97"/>
      <c r="S13" s="96"/>
      <c r="T13" s="97"/>
      <c r="U13" s="96"/>
      <c r="V13" s="98"/>
      <c r="W13" s="36"/>
      <c r="X13" s="13"/>
    </row>
    <row r="14" spans="1:24">
      <c r="A14" s="171" t="s">
        <v>11</v>
      </c>
      <c r="B14" s="512">
        <v>53738</v>
      </c>
      <c r="C14" s="670">
        <v>14692</v>
      </c>
      <c r="D14" s="323">
        <f>C14/B14*100</f>
        <v>27.340057315121513</v>
      </c>
      <c r="E14" s="524">
        <v>12308</v>
      </c>
      <c r="F14" s="323">
        <f>E14/B14*100</f>
        <v>22.903718039376233</v>
      </c>
      <c r="G14" s="524">
        <v>12038</v>
      </c>
      <c r="H14" s="323">
        <f>G14/B14*100</f>
        <v>22.401280285831255</v>
      </c>
      <c r="I14" s="524">
        <v>10702</v>
      </c>
      <c r="J14" s="323">
        <f>I14/B14*100</f>
        <v>19.915143846067959</v>
      </c>
      <c r="K14" s="524">
        <v>3998</v>
      </c>
      <c r="L14" s="322">
        <f>K14/B14*100</f>
        <v>7.4398005136030374</v>
      </c>
      <c r="M14" s="319"/>
      <c r="N14" s="97"/>
      <c r="O14" s="96"/>
      <c r="P14" s="97"/>
      <c r="Q14" s="96"/>
      <c r="R14" s="97"/>
      <c r="S14" s="96"/>
      <c r="T14" s="97"/>
      <c r="U14" s="96"/>
      <c r="V14" s="98"/>
      <c r="W14" s="36"/>
      <c r="X14" s="13"/>
    </row>
    <row r="15" spans="1:24">
      <c r="A15" s="169" t="s">
        <v>10</v>
      </c>
      <c r="B15" s="513">
        <v>11288</v>
      </c>
      <c r="C15" s="671" t="s">
        <v>39</v>
      </c>
      <c r="D15" s="321" t="s">
        <v>39</v>
      </c>
      <c r="E15" s="525" t="s">
        <v>39</v>
      </c>
      <c r="F15" s="321" t="s">
        <v>39</v>
      </c>
      <c r="G15" s="525" t="s">
        <v>39</v>
      </c>
      <c r="H15" s="321" t="s">
        <v>39</v>
      </c>
      <c r="I15" s="525"/>
      <c r="J15" s="321" t="s">
        <v>39</v>
      </c>
      <c r="K15" s="525" t="s">
        <v>39</v>
      </c>
      <c r="L15" s="320" t="s">
        <v>39</v>
      </c>
      <c r="M15" s="319"/>
      <c r="N15" s="97"/>
      <c r="O15" s="96"/>
      <c r="P15" s="97"/>
      <c r="Q15" s="96"/>
      <c r="R15" s="97"/>
      <c r="S15" s="96"/>
      <c r="T15" s="97"/>
      <c r="U15" s="96"/>
      <c r="V15" s="98"/>
      <c r="W15" s="36"/>
      <c r="X15" s="13"/>
    </row>
    <row r="16" spans="1:24">
      <c r="A16" s="171" t="s">
        <v>9</v>
      </c>
      <c r="B16" s="512">
        <v>61661</v>
      </c>
      <c r="C16" s="670">
        <v>16450</v>
      </c>
      <c r="D16" s="323">
        <f>C16/B16*100</f>
        <v>26.678127179254307</v>
      </c>
      <c r="E16" s="524">
        <v>14074</v>
      </c>
      <c r="F16" s="323">
        <f>E16/B16*100</f>
        <v>22.824800116767488</v>
      </c>
      <c r="G16" s="524">
        <v>13945</v>
      </c>
      <c r="H16" s="323">
        <f>G16/B16*100</f>
        <v>22.615591703021359</v>
      </c>
      <c r="I16" s="524">
        <v>12917</v>
      </c>
      <c r="J16" s="323">
        <f t="shared" ref="J16:J22" si="2">I16/B16*100</f>
        <v>20.948411475649113</v>
      </c>
      <c r="K16" s="524">
        <v>4275</v>
      </c>
      <c r="L16" s="322">
        <f>K16/B16*100</f>
        <v>6.9330695253077304</v>
      </c>
      <c r="M16" s="319"/>
      <c r="N16" s="97"/>
      <c r="O16" s="96"/>
      <c r="P16" s="97"/>
      <c r="Q16" s="96"/>
      <c r="R16" s="97"/>
      <c r="S16" s="96"/>
      <c r="T16" s="97"/>
      <c r="U16" s="96"/>
      <c r="V16" s="98"/>
      <c r="W16" s="36"/>
      <c r="X16" s="13"/>
    </row>
    <row r="17" spans="1:24">
      <c r="A17" s="169" t="s">
        <v>8</v>
      </c>
      <c r="B17" s="513">
        <v>130477</v>
      </c>
      <c r="C17" s="671">
        <v>37572</v>
      </c>
      <c r="D17" s="321">
        <f>C17/B17*100</f>
        <v>28.795879733592894</v>
      </c>
      <c r="E17" s="525">
        <v>29131</v>
      </c>
      <c r="F17" s="321">
        <f t="shared" si="0"/>
        <v>22.326540309786399</v>
      </c>
      <c r="G17" s="525">
        <v>29737</v>
      </c>
      <c r="H17" s="321">
        <f>G17/B17*100</f>
        <v>22.790989982908865</v>
      </c>
      <c r="I17" s="525">
        <v>24871</v>
      </c>
      <c r="J17" s="321">
        <f t="shared" si="2"/>
        <v>19.061597063083916</v>
      </c>
      <c r="K17" s="525">
        <v>9166</v>
      </c>
      <c r="L17" s="320">
        <f>K17/B17*100</f>
        <v>7.024992910627927</v>
      </c>
      <c r="M17" s="319"/>
      <c r="N17" s="97"/>
      <c r="O17" s="96"/>
      <c r="P17" s="97"/>
      <c r="Q17" s="96"/>
      <c r="R17" s="97"/>
      <c r="S17" s="96"/>
      <c r="T17" s="97"/>
      <c r="U17" s="96"/>
      <c r="V17" s="98"/>
      <c r="W17" s="36"/>
      <c r="X17" s="13"/>
    </row>
    <row r="18" spans="1:24">
      <c r="A18" s="171" t="s">
        <v>7</v>
      </c>
      <c r="B18" s="512">
        <v>33813</v>
      </c>
      <c r="C18" s="670">
        <v>8176</v>
      </c>
      <c r="D18" s="323">
        <f t="shared" ref="D18" si="3">C18/B18*100</f>
        <v>24.180049093543904</v>
      </c>
      <c r="E18" s="524">
        <v>7746</v>
      </c>
      <c r="F18" s="323">
        <f>E18/B18*100</f>
        <v>22.908348859905953</v>
      </c>
      <c r="G18" s="524">
        <v>8473</v>
      </c>
      <c r="H18" s="323">
        <f>G18/B18*100</f>
        <v>25.058409487475231</v>
      </c>
      <c r="I18" s="524">
        <v>6963</v>
      </c>
      <c r="J18" s="323">
        <f t="shared" si="2"/>
        <v>20.592671457723359</v>
      </c>
      <c r="K18" s="524">
        <v>2455</v>
      </c>
      <c r="L18" s="322">
        <f>K18/B18*100</f>
        <v>7.2605211013515509</v>
      </c>
      <c r="M18" s="319"/>
      <c r="N18" s="97"/>
      <c r="O18" s="96"/>
      <c r="P18" s="97"/>
      <c r="Q18" s="96"/>
      <c r="R18" s="97"/>
      <c r="S18" s="96"/>
      <c r="T18" s="97"/>
      <c r="U18" s="96"/>
      <c r="V18" s="98"/>
      <c r="W18" s="36"/>
      <c r="X18" s="13"/>
    </row>
    <row r="19" spans="1:24">
      <c r="A19" s="169" t="s">
        <v>6</v>
      </c>
      <c r="B19" s="513">
        <v>6927</v>
      </c>
      <c r="C19" s="671">
        <v>2109</v>
      </c>
      <c r="D19" s="321">
        <f>C19/B19*100</f>
        <v>30.446080554352534</v>
      </c>
      <c r="E19" s="525">
        <v>1520</v>
      </c>
      <c r="F19" s="321">
        <f>E19/B19*100</f>
        <v>21.943121120254077</v>
      </c>
      <c r="G19" s="525">
        <v>1572</v>
      </c>
      <c r="H19" s="321">
        <f t="shared" ref="H19:H21" si="4">G19/B19*100</f>
        <v>22.693806842789087</v>
      </c>
      <c r="I19" s="525">
        <v>1277</v>
      </c>
      <c r="J19" s="321">
        <f t="shared" si="2"/>
        <v>18.435108993792408</v>
      </c>
      <c r="K19" s="525">
        <v>449</v>
      </c>
      <c r="L19" s="320">
        <f>K19/B19*100</f>
        <v>6.4818824888118947</v>
      </c>
      <c r="M19" s="319"/>
      <c r="N19" s="97"/>
      <c r="O19" s="96"/>
      <c r="P19" s="97"/>
      <c r="Q19" s="96"/>
      <c r="R19" s="97"/>
      <c r="S19" s="96"/>
      <c r="T19" s="97"/>
      <c r="U19" s="96"/>
      <c r="V19" s="98"/>
      <c r="W19" s="36"/>
      <c r="X19" s="13"/>
    </row>
    <row r="20" spans="1:24">
      <c r="A20" s="171" t="s">
        <v>5</v>
      </c>
      <c r="B20" s="512">
        <v>30774</v>
      </c>
      <c r="C20" s="670">
        <v>5701</v>
      </c>
      <c r="D20" s="323">
        <f>C20/B20*100</f>
        <v>18.525378566322221</v>
      </c>
      <c r="E20" s="524">
        <v>9211</v>
      </c>
      <c r="F20" s="323">
        <f>E20/B20*100</f>
        <v>29.931110677844934</v>
      </c>
      <c r="G20" s="524">
        <v>6073</v>
      </c>
      <c r="H20" s="323">
        <f>G20/B20*100</f>
        <v>19.734191200363941</v>
      </c>
      <c r="I20" s="524">
        <v>7347</v>
      </c>
      <c r="J20" s="323">
        <f t="shared" si="2"/>
        <v>23.874049522324039</v>
      </c>
      <c r="K20" s="524">
        <v>2442</v>
      </c>
      <c r="L20" s="322">
        <f t="shared" si="1"/>
        <v>7.9352700331448629</v>
      </c>
      <c r="M20" s="319"/>
      <c r="N20" s="97"/>
      <c r="O20" s="96"/>
      <c r="P20" s="97"/>
      <c r="Q20" s="96"/>
      <c r="R20" s="97"/>
      <c r="S20" s="96"/>
      <c r="T20" s="97"/>
      <c r="U20" s="96"/>
      <c r="V20" s="98"/>
      <c r="W20" s="36"/>
      <c r="X20" s="13"/>
    </row>
    <row r="21" spans="1:24">
      <c r="A21" s="169" t="s">
        <v>4</v>
      </c>
      <c r="B21" s="513">
        <v>16136</v>
      </c>
      <c r="C21" s="671">
        <v>3281</v>
      </c>
      <c r="D21" s="321">
        <f>C21/B21*100</f>
        <v>20.33341596430342</v>
      </c>
      <c r="E21" s="525">
        <v>4218</v>
      </c>
      <c r="F21" s="321">
        <f>E21/B21*100</f>
        <v>26.140307387208729</v>
      </c>
      <c r="G21" s="525">
        <v>2465</v>
      </c>
      <c r="H21" s="321">
        <f t="shared" si="4"/>
        <v>15.276400594942984</v>
      </c>
      <c r="I21" s="525">
        <v>4512</v>
      </c>
      <c r="J21" s="321">
        <f t="shared" si="2"/>
        <v>27.962320277640057</v>
      </c>
      <c r="K21" s="525">
        <v>1660</v>
      </c>
      <c r="L21" s="320">
        <f>K21/B21*100</f>
        <v>10.28755577590481</v>
      </c>
      <c r="M21" s="319"/>
      <c r="N21" s="97"/>
      <c r="O21" s="96"/>
      <c r="P21" s="97"/>
      <c r="Q21" s="96"/>
      <c r="R21" s="97"/>
      <c r="S21" s="96"/>
      <c r="T21" s="97"/>
      <c r="U21" s="96"/>
      <c r="V21" s="98"/>
      <c r="W21" s="36"/>
      <c r="X21" s="13"/>
    </row>
    <row r="22" spans="1:24">
      <c r="A22" s="171" t="s">
        <v>3</v>
      </c>
      <c r="B22" s="512">
        <v>22071</v>
      </c>
      <c r="C22" s="672">
        <v>5280</v>
      </c>
      <c r="D22" s="323">
        <f>C22/B22*100</f>
        <v>23.92279461737121</v>
      </c>
      <c r="E22" s="526">
        <v>5129</v>
      </c>
      <c r="F22" s="323">
        <f t="shared" si="0"/>
        <v>23.238638937972905</v>
      </c>
      <c r="G22" s="526">
        <v>5229</v>
      </c>
      <c r="H22" s="323">
        <f>G22/B22*100</f>
        <v>23.69172216936251</v>
      </c>
      <c r="I22" s="526">
        <v>4885</v>
      </c>
      <c r="J22" s="323">
        <f t="shared" si="2"/>
        <v>22.133115853382265</v>
      </c>
      <c r="K22" s="526">
        <v>1548</v>
      </c>
      <c r="L22" s="322">
        <f>K22/B22*100</f>
        <v>7.0137284219111056</v>
      </c>
      <c r="M22" s="324"/>
      <c r="N22" s="97"/>
      <c r="O22" s="99"/>
      <c r="P22" s="97"/>
      <c r="Q22" s="99"/>
      <c r="R22" s="97"/>
      <c r="S22" s="99"/>
      <c r="T22" s="97"/>
      <c r="U22" s="99"/>
      <c r="V22" s="98"/>
      <c r="W22" s="36"/>
      <c r="X22" s="13"/>
    </row>
    <row r="23" spans="1:24" ht="14.5" thickBot="1">
      <c r="A23" s="175" t="s">
        <v>2</v>
      </c>
      <c r="B23" s="513">
        <v>15895</v>
      </c>
      <c r="C23" s="671" t="s">
        <v>39</v>
      </c>
      <c r="D23" s="321" t="s">
        <v>39</v>
      </c>
      <c r="E23" s="525" t="s">
        <v>39</v>
      </c>
      <c r="F23" s="321" t="s">
        <v>39</v>
      </c>
      <c r="G23" s="525" t="s">
        <v>39</v>
      </c>
      <c r="H23" s="321" t="s">
        <v>39</v>
      </c>
      <c r="I23" s="525"/>
      <c r="J23" s="321" t="s">
        <v>39</v>
      </c>
      <c r="K23" s="525" t="s">
        <v>39</v>
      </c>
      <c r="L23" s="320" t="s">
        <v>39</v>
      </c>
      <c r="M23" s="319"/>
      <c r="N23" s="97"/>
      <c r="O23" s="96"/>
      <c r="P23" s="97"/>
      <c r="Q23" s="96"/>
      <c r="R23" s="97"/>
      <c r="S23" s="96"/>
      <c r="T23" s="97"/>
      <c r="U23" s="96"/>
      <c r="V23" s="98"/>
      <c r="W23" s="36"/>
      <c r="X23" s="13"/>
    </row>
    <row r="24" spans="1:24">
      <c r="A24" s="176" t="s">
        <v>17</v>
      </c>
      <c r="B24" s="514">
        <v>533201</v>
      </c>
      <c r="C24" s="673">
        <v>152910</v>
      </c>
      <c r="D24" s="326">
        <f>C24/B24*100</f>
        <v>28.677740664402357</v>
      </c>
      <c r="E24" s="527">
        <v>121124</v>
      </c>
      <c r="F24" s="326">
        <f>E24/B24*100</f>
        <v>22.716386503401157</v>
      </c>
      <c r="G24" s="527">
        <v>121584</v>
      </c>
      <c r="H24" s="326">
        <f>G24/B24*100</f>
        <v>22.802657909493792</v>
      </c>
      <c r="I24" s="527">
        <v>101599</v>
      </c>
      <c r="J24" s="326">
        <f>I24/B24*100</f>
        <v>19.054540407838694</v>
      </c>
      <c r="K24" s="527">
        <v>35984</v>
      </c>
      <c r="L24" s="325">
        <f>K24/B24*100</f>
        <v>6.7486745148640006</v>
      </c>
      <c r="M24" s="319"/>
      <c r="N24" s="97"/>
      <c r="O24" s="96"/>
      <c r="P24" s="97"/>
      <c r="Q24" s="96"/>
      <c r="R24" s="97"/>
      <c r="S24" s="96"/>
      <c r="T24" s="97"/>
      <c r="U24" s="96"/>
      <c r="V24" s="98"/>
      <c r="W24" s="36"/>
      <c r="X24" s="13"/>
    </row>
    <row r="25" spans="1:24">
      <c r="A25" s="176" t="s">
        <v>19</v>
      </c>
      <c r="B25" s="515">
        <v>128347</v>
      </c>
      <c r="C25" s="674">
        <v>25534</v>
      </c>
      <c r="D25" s="328">
        <f>C25/B25*100</f>
        <v>19.894504741053552</v>
      </c>
      <c r="E25" s="528">
        <v>37468</v>
      </c>
      <c r="F25" s="328">
        <f>E25/B25*100</f>
        <v>29.192735319095885</v>
      </c>
      <c r="G25" s="528">
        <v>23838</v>
      </c>
      <c r="H25" s="328">
        <f>G25/B25*100</f>
        <v>18.573087021901564</v>
      </c>
      <c r="I25" s="528">
        <v>31025</v>
      </c>
      <c r="J25" s="328">
        <f t="shared" ref="J25:J26" si="5">I25/B25*100</f>
        <v>24.172750434369327</v>
      </c>
      <c r="K25" s="528">
        <v>10482</v>
      </c>
      <c r="L25" s="327">
        <f>K25/B25*100</f>
        <v>8.1669224835796701</v>
      </c>
      <c r="M25" s="319"/>
      <c r="N25" s="97"/>
      <c r="O25" s="96"/>
      <c r="P25" s="97"/>
      <c r="Q25" s="96"/>
      <c r="R25" s="97"/>
      <c r="S25" s="96"/>
      <c r="T25" s="97"/>
      <c r="U25" s="96"/>
      <c r="V25" s="98"/>
      <c r="W25" s="36"/>
      <c r="X25" s="13"/>
    </row>
    <row r="26" spans="1:24" ht="14.5" thickBot="1">
      <c r="A26" s="179" t="s">
        <v>20</v>
      </c>
      <c r="B26" s="516">
        <v>661548</v>
      </c>
      <c r="C26" s="675">
        <v>178444</v>
      </c>
      <c r="D26" s="330">
        <f>C26/B26*100</f>
        <v>26.973704100080418</v>
      </c>
      <c r="E26" s="529">
        <v>158592</v>
      </c>
      <c r="F26" s="330">
        <f>E26/B26*100</f>
        <v>23.972863647082299</v>
      </c>
      <c r="G26" s="529">
        <v>145422</v>
      </c>
      <c r="H26" s="330">
        <f>G26/B26*100</f>
        <v>21.982078397939379</v>
      </c>
      <c r="I26" s="529">
        <v>132624</v>
      </c>
      <c r="J26" s="330">
        <f t="shared" si="5"/>
        <v>20.047524896152659</v>
      </c>
      <c r="K26" s="529">
        <v>46466</v>
      </c>
      <c r="L26" s="329">
        <f>K26/B26*100</f>
        <v>7.0238289587452458</v>
      </c>
      <c r="M26" s="331"/>
      <c r="N26" s="97"/>
      <c r="O26" s="100"/>
      <c r="P26" s="97"/>
      <c r="Q26" s="100"/>
      <c r="R26" s="97"/>
      <c r="S26" s="100"/>
      <c r="T26" s="97"/>
      <c r="U26" s="100"/>
      <c r="V26" s="98"/>
      <c r="W26" s="36"/>
      <c r="X26" s="13"/>
    </row>
    <row r="27" spans="1:24" ht="14.15" customHeight="1">
      <c r="A27" s="844" t="s">
        <v>243</v>
      </c>
      <c r="B27" s="844"/>
      <c r="C27" s="844"/>
      <c r="D27" s="844"/>
      <c r="E27" s="844"/>
      <c r="F27" s="844"/>
      <c r="G27" s="844"/>
      <c r="H27" s="844"/>
      <c r="I27" s="844"/>
      <c r="J27" s="844"/>
      <c r="K27" s="844"/>
      <c r="L27" s="844"/>
      <c r="M27" s="334"/>
      <c r="N27" s="101"/>
      <c r="O27" s="101"/>
      <c r="P27" s="101"/>
      <c r="Q27" s="101"/>
      <c r="R27" s="101"/>
      <c r="S27" s="101"/>
      <c r="T27" s="101"/>
      <c r="U27" s="102"/>
      <c r="V27" s="102"/>
    </row>
    <row r="28" spans="1:24" s="105" customFormat="1" ht="14.15" customHeight="1">
      <c r="A28" s="851" t="s">
        <v>242</v>
      </c>
      <c r="B28" s="851"/>
      <c r="C28" s="851"/>
      <c r="D28" s="851"/>
      <c r="E28" s="851"/>
      <c r="F28" s="851"/>
      <c r="G28" s="851"/>
      <c r="H28" s="851"/>
      <c r="I28" s="851"/>
      <c r="J28" s="851"/>
      <c r="K28" s="851"/>
      <c r="L28" s="851"/>
      <c r="M28" s="334"/>
      <c r="N28" s="101"/>
      <c r="O28" s="101"/>
      <c r="P28" s="101"/>
      <c r="Q28" s="101"/>
      <c r="R28" s="101"/>
      <c r="S28" s="101"/>
      <c r="T28" s="101"/>
      <c r="U28" s="102"/>
      <c r="V28" s="102"/>
    </row>
    <row r="29" spans="1:24" ht="21.75" customHeight="1">
      <c r="A29" s="851" t="s">
        <v>303</v>
      </c>
      <c r="B29" s="851"/>
      <c r="C29" s="851"/>
      <c r="D29" s="851"/>
      <c r="E29" s="851"/>
      <c r="F29" s="851"/>
      <c r="G29" s="851"/>
      <c r="H29" s="851"/>
      <c r="I29" s="851"/>
      <c r="J29" s="851"/>
      <c r="K29" s="851"/>
      <c r="L29" s="851"/>
      <c r="M29" s="407"/>
      <c r="N29" s="408"/>
      <c r="O29" s="408"/>
      <c r="P29" s="408"/>
      <c r="Q29" s="408"/>
      <c r="R29" s="408"/>
      <c r="S29" s="408"/>
      <c r="T29" s="408"/>
      <c r="U29" s="6"/>
      <c r="V29" s="6"/>
    </row>
    <row r="30" spans="1:24" s="135" customFormat="1" ht="14.65" customHeight="1">
      <c r="A30" s="333"/>
      <c r="B30" s="333"/>
      <c r="C30" s="333"/>
      <c r="D30" s="333"/>
      <c r="E30" s="333"/>
      <c r="F30" s="333"/>
      <c r="G30" s="333"/>
      <c r="H30" s="333"/>
      <c r="I30" s="333"/>
      <c r="J30" s="333"/>
      <c r="K30" s="333"/>
      <c r="L30" s="333"/>
      <c r="M30" s="407"/>
      <c r="N30" s="408"/>
      <c r="O30" s="408"/>
      <c r="P30" s="408"/>
      <c r="Q30" s="408"/>
      <c r="R30" s="408"/>
      <c r="S30" s="408"/>
      <c r="T30" s="408"/>
      <c r="U30" s="6"/>
      <c r="V30" s="6"/>
    </row>
    <row r="31" spans="1:24" s="135" customFormat="1" ht="22.15" customHeight="1">
      <c r="A31" s="795">
        <v>2020</v>
      </c>
      <c r="B31" s="795"/>
      <c r="C31" s="795"/>
      <c r="D31" s="795"/>
      <c r="E31" s="795"/>
      <c r="F31" s="795"/>
      <c r="G31" s="795"/>
      <c r="H31" s="795"/>
      <c r="I31" s="795"/>
      <c r="J31" s="795"/>
      <c r="K31" s="795"/>
      <c r="L31" s="795"/>
      <c r="M31" s="302"/>
      <c r="N31" s="44"/>
      <c r="O31" s="44"/>
      <c r="P31" s="44"/>
      <c r="Q31" s="44"/>
      <c r="R31" s="44"/>
      <c r="S31" s="44"/>
      <c r="T31" s="44"/>
      <c r="U31" s="409"/>
      <c r="V31" s="409"/>
    </row>
    <row r="32" spans="1:24" s="135" customFormat="1" ht="14.65" customHeight="1">
      <c r="A32" s="333"/>
      <c r="B32" s="333"/>
      <c r="C32" s="333"/>
      <c r="D32" s="333"/>
      <c r="E32" s="333"/>
      <c r="F32" s="333"/>
      <c r="G32" s="333"/>
      <c r="H32" s="333"/>
      <c r="I32" s="333"/>
      <c r="J32" s="333"/>
      <c r="K32" s="333"/>
      <c r="L32" s="333"/>
      <c r="M32" s="407"/>
      <c r="N32" s="408"/>
      <c r="O32" s="408"/>
      <c r="P32" s="408"/>
      <c r="Q32" s="408"/>
      <c r="R32" s="408"/>
      <c r="S32" s="408"/>
      <c r="T32" s="408"/>
      <c r="U32" s="6"/>
      <c r="V32" s="6"/>
    </row>
    <row r="33" spans="1:35" s="135" customFormat="1" ht="21.75" customHeight="1">
      <c r="A33" s="853" t="s">
        <v>266</v>
      </c>
      <c r="B33" s="853"/>
      <c r="C33" s="853"/>
      <c r="D33" s="853"/>
      <c r="E33" s="853"/>
      <c r="F33" s="853"/>
      <c r="G33" s="853"/>
      <c r="H33" s="853"/>
      <c r="I33" s="853"/>
      <c r="J33" s="853"/>
      <c r="K33" s="853"/>
      <c r="L33" s="853"/>
      <c r="M33" s="407"/>
      <c r="N33" s="408"/>
      <c r="O33" s="408"/>
      <c r="P33" s="408"/>
      <c r="Q33" s="408"/>
      <c r="R33" s="408"/>
      <c r="S33" s="408"/>
      <c r="T33" s="408"/>
      <c r="U33" s="6"/>
      <c r="V33" s="6"/>
    </row>
    <row r="34" spans="1:35" s="135" customFormat="1" ht="21.75" customHeight="1">
      <c r="A34" s="805" t="s">
        <v>21</v>
      </c>
      <c r="B34" s="852" t="s">
        <v>22</v>
      </c>
      <c r="C34" s="857" t="s">
        <v>23</v>
      </c>
      <c r="D34" s="856"/>
      <c r="E34" s="856"/>
      <c r="F34" s="856"/>
      <c r="G34" s="856"/>
      <c r="H34" s="856"/>
      <c r="I34" s="856"/>
      <c r="J34" s="856"/>
      <c r="K34" s="856"/>
      <c r="L34" s="856"/>
      <c r="M34" s="407"/>
      <c r="N34" s="408"/>
      <c r="O34" s="408"/>
      <c r="P34" s="408"/>
      <c r="Q34" s="408"/>
      <c r="R34" s="408"/>
      <c r="S34" s="408"/>
      <c r="T34" s="408"/>
      <c r="U34" s="6"/>
      <c r="V34" s="6"/>
    </row>
    <row r="35" spans="1:35" s="135" customFormat="1" ht="31.5" customHeight="1">
      <c r="A35" s="805"/>
      <c r="B35" s="852"/>
      <c r="C35" s="811" t="s">
        <v>102</v>
      </c>
      <c r="D35" s="810"/>
      <c r="E35" s="811" t="s">
        <v>68</v>
      </c>
      <c r="F35" s="810"/>
      <c r="G35" s="811" t="s">
        <v>67</v>
      </c>
      <c r="H35" s="810"/>
      <c r="I35" s="811" t="s">
        <v>103</v>
      </c>
      <c r="J35" s="810"/>
      <c r="K35" s="854" t="s">
        <v>104</v>
      </c>
      <c r="L35" s="796"/>
      <c r="M35" s="270"/>
      <c r="N35" s="46"/>
      <c r="O35" s="46"/>
      <c r="P35" s="46"/>
      <c r="Q35" s="46"/>
      <c r="R35" s="46"/>
      <c r="S35" s="46"/>
      <c r="T35" s="46"/>
      <c r="U35" s="3"/>
      <c r="V35" s="3"/>
    </row>
    <row r="36" spans="1:35" s="135" customFormat="1" ht="21.75" customHeight="1" thickBot="1">
      <c r="A36" s="806"/>
      <c r="B36" s="537" t="s">
        <v>0</v>
      </c>
      <c r="C36" s="428" t="s">
        <v>0</v>
      </c>
      <c r="D36" s="538" t="s">
        <v>1</v>
      </c>
      <c r="E36" s="539" t="s">
        <v>0</v>
      </c>
      <c r="F36" s="538" t="s">
        <v>1</v>
      </c>
      <c r="G36" s="539" t="s">
        <v>0</v>
      </c>
      <c r="H36" s="538" t="s">
        <v>1</v>
      </c>
      <c r="I36" s="757" t="s">
        <v>0</v>
      </c>
      <c r="J36" s="538" t="s">
        <v>1</v>
      </c>
      <c r="K36" s="759" t="s">
        <v>0</v>
      </c>
      <c r="L36" s="538" t="s">
        <v>1</v>
      </c>
      <c r="M36" s="270"/>
      <c r="N36" s="46"/>
      <c r="O36" s="46"/>
      <c r="P36" s="46"/>
      <c r="Q36" s="46"/>
      <c r="R36" s="46"/>
      <c r="S36" s="46"/>
      <c r="T36" s="46"/>
      <c r="U36" s="3"/>
      <c r="V36" s="3"/>
    </row>
    <row r="37" spans="1:35" s="135" customFormat="1" ht="14.65" customHeight="1">
      <c r="A37" s="171" t="s">
        <v>16</v>
      </c>
      <c r="B37" s="512">
        <v>96434</v>
      </c>
      <c r="C37" s="524">
        <v>29147</v>
      </c>
      <c r="D37" s="323">
        <v>30.224816973266687</v>
      </c>
      <c r="E37" s="524">
        <v>20525</v>
      </c>
      <c r="F37" s="323">
        <v>21.283986975548043</v>
      </c>
      <c r="G37" s="524">
        <v>21237</v>
      </c>
      <c r="H37" s="323">
        <v>22.022315780741234</v>
      </c>
      <c r="I37" s="524">
        <v>18967</v>
      </c>
      <c r="J37" s="323">
        <v>19.668374224858454</v>
      </c>
      <c r="K37" s="524">
        <v>6558</v>
      </c>
      <c r="L37" s="322">
        <v>6.8005060455855819</v>
      </c>
      <c r="M37" s="270"/>
      <c r="N37" s="46"/>
      <c r="O37" s="136"/>
      <c r="P37" s="137"/>
      <c r="Q37" s="137"/>
      <c r="R37" s="137"/>
      <c r="S37" s="137"/>
      <c r="T37" s="137"/>
      <c r="U37" s="137"/>
      <c r="V37" s="137"/>
      <c r="W37" s="13"/>
      <c r="X37" s="13"/>
      <c r="Z37" s="13"/>
      <c r="AA37" s="13"/>
      <c r="AB37" s="13"/>
      <c r="AC37" s="13"/>
      <c r="AD37" s="13"/>
      <c r="AE37" s="13"/>
      <c r="AF37" s="13"/>
      <c r="AG37" s="13"/>
      <c r="AH37" s="13">
        <f t="shared" ref="AH37:AI52" si="6">K37-W37</f>
        <v>6558</v>
      </c>
      <c r="AI37" s="13">
        <f t="shared" si="6"/>
        <v>6.8005060455855819</v>
      </c>
    </row>
    <row r="38" spans="1:35" s="135" customFormat="1" ht="14.65" customHeight="1">
      <c r="A38" s="169" t="s">
        <v>15</v>
      </c>
      <c r="B38" s="513">
        <v>97317</v>
      </c>
      <c r="C38" s="525">
        <v>30374</v>
      </c>
      <c r="D38" s="321">
        <v>31.211401913334775</v>
      </c>
      <c r="E38" s="525">
        <v>22515</v>
      </c>
      <c r="F38" s="321">
        <v>23.135731681001264</v>
      </c>
      <c r="G38" s="525">
        <v>22457</v>
      </c>
      <c r="H38" s="321">
        <v>23.076132638696219</v>
      </c>
      <c r="I38" s="525">
        <v>16104</v>
      </c>
      <c r="J38" s="321">
        <v>16.547982366904034</v>
      </c>
      <c r="K38" s="525">
        <v>5867</v>
      </c>
      <c r="L38" s="320">
        <v>6.0287514000637099</v>
      </c>
      <c r="M38" s="270"/>
      <c r="N38" s="46"/>
      <c r="O38" s="136"/>
      <c r="P38" s="137"/>
      <c r="Q38" s="137"/>
      <c r="R38" s="137"/>
      <c r="S38" s="137"/>
      <c r="T38" s="137"/>
      <c r="U38" s="137"/>
      <c r="V38" s="137"/>
      <c r="W38" s="13"/>
      <c r="X38" s="13"/>
      <c r="Z38" s="13"/>
      <c r="AA38" s="13"/>
      <c r="AB38" s="13"/>
      <c r="AC38" s="13"/>
      <c r="AD38" s="13"/>
      <c r="AE38" s="13"/>
      <c r="AF38" s="13"/>
      <c r="AG38" s="13"/>
      <c r="AH38" s="13">
        <f t="shared" si="6"/>
        <v>5867</v>
      </c>
      <c r="AI38" s="13">
        <f t="shared" si="6"/>
        <v>6.0287514000637099</v>
      </c>
    </row>
    <row r="39" spans="1:35" s="135" customFormat="1" ht="14.65" customHeight="1">
      <c r="A39" s="171" t="s">
        <v>18</v>
      </c>
      <c r="B39" s="512">
        <v>34098</v>
      </c>
      <c r="C39" s="530">
        <v>7429</v>
      </c>
      <c r="D39" s="323">
        <v>21.787201595401491</v>
      </c>
      <c r="E39" s="524">
        <v>9975</v>
      </c>
      <c r="F39" s="323">
        <v>29.253915185641389</v>
      </c>
      <c r="G39" s="524">
        <v>6886</v>
      </c>
      <c r="H39" s="323">
        <v>20.194732828904922</v>
      </c>
      <c r="I39" s="524">
        <v>7516</v>
      </c>
      <c r="J39" s="323">
        <v>22.042348524840165</v>
      </c>
      <c r="K39" s="524">
        <v>2292</v>
      </c>
      <c r="L39" s="322">
        <v>6.7218018652120364</v>
      </c>
      <c r="M39" s="270"/>
      <c r="N39" s="46"/>
      <c r="O39" s="136"/>
      <c r="P39" s="137"/>
      <c r="Q39" s="137"/>
      <c r="R39" s="137"/>
      <c r="S39" s="137"/>
      <c r="T39" s="137"/>
      <c r="U39" s="137"/>
      <c r="V39" s="137"/>
      <c r="W39" s="13"/>
      <c r="X39" s="13"/>
      <c r="Z39" s="13"/>
      <c r="AA39" s="13"/>
      <c r="AB39" s="13"/>
      <c r="AC39" s="13"/>
      <c r="AD39" s="13"/>
      <c r="AE39" s="13"/>
      <c r="AF39" s="13"/>
      <c r="AG39" s="13"/>
      <c r="AH39" s="13">
        <f t="shared" si="6"/>
        <v>2292</v>
      </c>
      <c r="AI39" s="13">
        <f t="shared" si="6"/>
        <v>6.7218018652120364</v>
      </c>
    </row>
    <row r="40" spans="1:35" s="135" customFormat="1" ht="14.65" customHeight="1">
      <c r="A40" s="169" t="s">
        <v>14</v>
      </c>
      <c r="B40" s="513">
        <v>18500</v>
      </c>
      <c r="C40" s="525">
        <v>3298</v>
      </c>
      <c r="D40" s="321">
        <v>17.827027027027025</v>
      </c>
      <c r="E40" s="525">
        <v>5403</v>
      </c>
      <c r="F40" s="321">
        <v>29.205405405405404</v>
      </c>
      <c r="G40" s="525">
        <v>3639</v>
      </c>
      <c r="H40" s="321">
        <v>19.670270270270272</v>
      </c>
      <c r="I40" s="525">
        <v>4594</v>
      </c>
      <c r="J40" s="321">
        <v>24.832432432432434</v>
      </c>
      <c r="K40" s="525">
        <v>1566</v>
      </c>
      <c r="L40" s="320">
        <v>8.4648648648648663</v>
      </c>
      <c r="M40" s="270"/>
      <c r="N40" s="46"/>
      <c r="O40" s="136"/>
      <c r="P40" s="137"/>
      <c r="Q40" s="137"/>
      <c r="R40" s="137"/>
      <c r="S40" s="137"/>
      <c r="T40" s="137"/>
      <c r="U40" s="137"/>
      <c r="V40" s="137"/>
      <c r="W40" s="13"/>
      <c r="X40" s="13"/>
      <c r="Z40" s="13"/>
      <c r="AA40" s="13"/>
      <c r="AB40" s="13"/>
      <c r="AC40" s="13"/>
      <c r="AD40" s="13"/>
      <c r="AE40" s="13"/>
      <c r="AF40" s="13"/>
      <c r="AG40" s="13"/>
      <c r="AH40" s="13">
        <f t="shared" si="6"/>
        <v>1566</v>
      </c>
      <c r="AI40" s="13">
        <f t="shared" si="6"/>
        <v>8.4648648648648663</v>
      </c>
    </row>
    <row r="41" spans="1:35" s="135" customFormat="1" ht="14.65" customHeight="1">
      <c r="A41" s="171" t="s">
        <v>13</v>
      </c>
      <c r="B41" s="512">
        <v>5714</v>
      </c>
      <c r="C41" s="530">
        <v>1399</v>
      </c>
      <c r="D41" s="323">
        <v>24.483724186209312</v>
      </c>
      <c r="E41" s="524">
        <v>1522</v>
      </c>
      <c r="F41" s="323">
        <v>26.636331816590829</v>
      </c>
      <c r="G41" s="524">
        <v>1220</v>
      </c>
      <c r="H41" s="323">
        <v>21.351067553377671</v>
      </c>
      <c r="I41" s="524">
        <v>1132</v>
      </c>
      <c r="J41" s="323">
        <v>19.810990549527478</v>
      </c>
      <c r="K41" s="524">
        <v>441</v>
      </c>
      <c r="L41" s="322">
        <v>7.7178858942947155</v>
      </c>
      <c r="M41" s="270"/>
      <c r="N41" s="46"/>
      <c r="O41" s="136"/>
      <c r="P41" s="137"/>
      <c r="Q41" s="137"/>
      <c r="R41" s="137"/>
      <c r="S41" s="137"/>
      <c r="T41" s="137"/>
      <c r="U41" s="137"/>
      <c r="V41" s="137"/>
      <c r="W41" s="13"/>
      <c r="X41" s="13"/>
      <c r="Z41" s="13"/>
      <c r="AA41" s="13"/>
      <c r="AB41" s="13"/>
      <c r="AC41" s="13"/>
      <c r="AD41" s="13"/>
      <c r="AE41" s="13"/>
      <c r="AF41" s="13"/>
      <c r="AG41" s="13"/>
      <c r="AH41" s="13">
        <f t="shared" si="6"/>
        <v>441</v>
      </c>
      <c r="AI41" s="13">
        <f t="shared" si="6"/>
        <v>7.7178858942947155</v>
      </c>
    </row>
    <row r="42" spans="1:35" s="135" customFormat="1" ht="14.65" customHeight="1">
      <c r="A42" s="169" t="s">
        <v>12</v>
      </c>
      <c r="B42" s="513">
        <v>17629</v>
      </c>
      <c r="C42" s="525">
        <v>4967</v>
      </c>
      <c r="D42" s="321">
        <v>28.175165919791251</v>
      </c>
      <c r="E42" s="525">
        <v>5083</v>
      </c>
      <c r="F42" s="321">
        <v>28.833172613307617</v>
      </c>
      <c r="G42" s="525">
        <v>3538</v>
      </c>
      <c r="H42" s="321">
        <v>20.069204152249135</v>
      </c>
      <c r="I42" s="525">
        <v>2954</v>
      </c>
      <c r="J42" s="321">
        <v>16.756480798683988</v>
      </c>
      <c r="K42" s="525">
        <v>1087</v>
      </c>
      <c r="L42" s="320">
        <v>6.1659765159680076</v>
      </c>
      <c r="M42" s="270"/>
      <c r="N42" s="46"/>
      <c r="O42" s="136"/>
      <c r="P42" s="137"/>
      <c r="Q42" s="137"/>
      <c r="R42" s="137"/>
      <c r="S42" s="137"/>
      <c r="T42" s="137"/>
      <c r="U42" s="137"/>
      <c r="V42" s="137"/>
      <c r="W42" s="13"/>
      <c r="X42" s="13"/>
      <c r="Z42" s="13"/>
      <c r="AA42" s="13"/>
      <c r="AB42" s="13"/>
      <c r="AC42" s="13"/>
      <c r="AD42" s="13"/>
      <c r="AE42" s="13"/>
      <c r="AF42" s="13"/>
      <c r="AG42" s="13"/>
      <c r="AH42" s="13">
        <f t="shared" si="6"/>
        <v>1087</v>
      </c>
      <c r="AI42" s="13">
        <f t="shared" si="6"/>
        <v>6.1659765159680076</v>
      </c>
    </row>
    <row r="43" spans="1:35" s="135" customFormat="1" ht="14.65" customHeight="1">
      <c r="A43" s="171" t="s">
        <v>11</v>
      </c>
      <c r="B43" s="512">
        <v>51302</v>
      </c>
      <c r="C43" s="530">
        <v>13541</v>
      </c>
      <c r="D43" s="323">
        <v>26.394682468519747</v>
      </c>
      <c r="E43" s="524">
        <v>11809</v>
      </c>
      <c r="F43" s="323">
        <v>23.018595766246928</v>
      </c>
      <c r="G43" s="524">
        <v>11359</v>
      </c>
      <c r="H43" s="323">
        <v>22.141436981014383</v>
      </c>
      <c r="I43" s="524">
        <v>10621</v>
      </c>
      <c r="J43" s="323">
        <v>20.702896573233012</v>
      </c>
      <c r="K43" s="524">
        <v>3972</v>
      </c>
      <c r="L43" s="322">
        <v>7.7423882109859257</v>
      </c>
      <c r="M43" s="270"/>
      <c r="N43" s="46"/>
      <c r="O43" s="136"/>
      <c r="P43" s="137"/>
      <c r="Q43" s="137"/>
      <c r="R43" s="137"/>
      <c r="S43" s="137"/>
      <c r="T43" s="137"/>
      <c r="U43" s="137"/>
      <c r="V43" s="137"/>
      <c r="W43" s="13"/>
      <c r="X43" s="13"/>
      <c r="Z43" s="13"/>
      <c r="AA43" s="13"/>
      <c r="AB43" s="13"/>
      <c r="AC43" s="13"/>
      <c r="AD43" s="13"/>
      <c r="AE43" s="13"/>
      <c r="AF43" s="13"/>
      <c r="AG43" s="13"/>
      <c r="AH43" s="13">
        <f t="shared" si="6"/>
        <v>3972</v>
      </c>
      <c r="AI43" s="13">
        <f t="shared" si="6"/>
        <v>7.7423882109859257</v>
      </c>
    </row>
    <row r="44" spans="1:35" s="135" customFormat="1" ht="14.65" customHeight="1">
      <c r="A44" s="169" t="s">
        <v>10</v>
      </c>
      <c r="B44" s="513">
        <v>11206</v>
      </c>
      <c r="C44" s="525">
        <v>2116</v>
      </c>
      <c r="D44" s="321">
        <v>18.882741388541852</v>
      </c>
      <c r="E44" s="525">
        <v>2955</v>
      </c>
      <c r="F44" s="321">
        <v>26.369801891843654</v>
      </c>
      <c r="G44" s="525">
        <v>2084</v>
      </c>
      <c r="H44" s="321">
        <v>18.597180082098877</v>
      </c>
      <c r="I44" s="525">
        <v>2899</v>
      </c>
      <c r="J44" s="321">
        <v>25.870069605568446</v>
      </c>
      <c r="K44" s="525">
        <v>1152</v>
      </c>
      <c r="L44" s="320">
        <v>10.280207031947171</v>
      </c>
      <c r="M44" s="270"/>
      <c r="N44" s="46"/>
      <c r="O44" s="136"/>
      <c r="P44" s="137"/>
      <c r="Q44" s="137"/>
      <c r="R44" s="137"/>
      <c r="S44" s="137"/>
      <c r="T44" s="137"/>
      <c r="U44" s="137"/>
      <c r="V44" s="137"/>
      <c r="W44" s="13"/>
      <c r="X44" s="13"/>
      <c r="Z44" s="13"/>
      <c r="AA44" s="13"/>
      <c r="AB44" s="13"/>
      <c r="AC44" s="13"/>
      <c r="AD44" s="13"/>
      <c r="AE44" s="13"/>
      <c r="AF44" s="13"/>
      <c r="AG44" s="13"/>
      <c r="AH44" s="13">
        <f t="shared" si="6"/>
        <v>1152</v>
      </c>
      <c r="AI44" s="13">
        <f t="shared" si="6"/>
        <v>10.280207031947171</v>
      </c>
    </row>
    <row r="45" spans="1:35" s="135" customFormat="1" ht="14.65" customHeight="1">
      <c r="A45" s="171" t="s">
        <v>9</v>
      </c>
      <c r="B45" s="512">
        <v>58547</v>
      </c>
      <c r="C45" s="530">
        <v>15499</v>
      </c>
      <c r="D45" s="323">
        <v>26.47274839018225</v>
      </c>
      <c r="E45" s="524">
        <v>13228</v>
      </c>
      <c r="F45" s="323">
        <v>22.593813517345037</v>
      </c>
      <c r="G45" s="524">
        <v>13098</v>
      </c>
      <c r="H45" s="323">
        <v>22.371769689309442</v>
      </c>
      <c r="I45" s="524">
        <v>12542</v>
      </c>
      <c r="J45" s="323">
        <v>21.422105317095667</v>
      </c>
      <c r="K45" s="524">
        <v>4180</v>
      </c>
      <c r="L45" s="322">
        <v>7.1395630860676036</v>
      </c>
      <c r="M45" s="270"/>
      <c r="N45" s="46"/>
      <c r="O45" s="136"/>
      <c r="P45" s="137"/>
      <c r="Q45" s="137"/>
      <c r="R45" s="137"/>
      <c r="S45" s="137"/>
      <c r="T45" s="137"/>
      <c r="U45" s="137"/>
      <c r="V45" s="137"/>
      <c r="W45" s="13"/>
      <c r="X45" s="13"/>
      <c r="Z45" s="13"/>
      <c r="AA45" s="13"/>
      <c r="AB45" s="13"/>
      <c r="AC45" s="13"/>
      <c r="AD45" s="13"/>
      <c r="AE45" s="13"/>
      <c r="AF45" s="13"/>
      <c r="AG45" s="13"/>
      <c r="AH45" s="13">
        <f t="shared" si="6"/>
        <v>4180</v>
      </c>
      <c r="AI45" s="13">
        <f t="shared" si="6"/>
        <v>7.1395630860676036</v>
      </c>
    </row>
    <row r="46" spans="1:35" s="135" customFormat="1" ht="14.65" customHeight="1">
      <c r="A46" s="169" t="s">
        <v>8</v>
      </c>
      <c r="B46" s="513">
        <v>124265</v>
      </c>
      <c r="C46" s="525">
        <v>33815</v>
      </c>
      <c r="D46" s="321">
        <v>27.212006598800947</v>
      </c>
      <c r="E46" s="525">
        <v>27498</v>
      </c>
      <c r="F46" s="321">
        <v>22.128515672152254</v>
      </c>
      <c r="G46" s="525">
        <v>28356</v>
      </c>
      <c r="H46" s="321">
        <v>22.818975576389171</v>
      </c>
      <c r="I46" s="525">
        <v>25225</v>
      </c>
      <c r="J46" s="321">
        <v>20.29936023820062</v>
      </c>
      <c r="K46" s="525">
        <v>9371</v>
      </c>
      <c r="L46" s="320">
        <v>7.5411419144570075</v>
      </c>
      <c r="M46" s="270"/>
      <c r="N46" s="46"/>
      <c r="O46" s="136"/>
      <c r="P46" s="137"/>
      <c r="Q46" s="137"/>
      <c r="R46" s="137"/>
      <c r="S46" s="137"/>
      <c r="T46" s="137"/>
      <c r="U46" s="137"/>
      <c r="V46" s="137"/>
      <c r="W46" s="13"/>
      <c r="X46" s="13"/>
      <c r="Z46" s="13"/>
      <c r="AA46" s="13"/>
      <c r="AB46" s="13"/>
      <c r="AC46" s="13"/>
      <c r="AD46" s="13"/>
      <c r="AE46" s="13"/>
      <c r="AF46" s="13"/>
      <c r="AG46" s="13"/>
      <c r="AH46" s="13">
        <f t="shared" si="6"/>
        <v>9371</v>
      </c>
      <c r="AI46" s="13">
        <f t="shared" si="6"/>
        <v>7.5411419144570075</v>
      </c>
    </row>
    <row r="47" spans="1:35" s="135" customFormat="1" ht="14.65" customHeight="1">
      <c r="A47" s="171" t="s">
        <v>7</v>
      </c>
      <c r="B47" s="512">
        <v>32960</v>
      </c>
      <c r="C47" s="530">
        <v>7873</v>
      </c>
      <c r="D47" s="323">
        <v>23.886529126213592</v>
      </c>
      <c r="E47" s="524">
        <v>7603</v>
      </c>
      <c r="F47" s="323">
        <v>23.06735436893204</v>
      </c>
      <c r="G47" s="524">
        <v>8079</v>
      </c>
      <c r="H47" s="323">
        <v>24.511529126213592</v>
      </c>
      <c r="I47" s="524">
        <v>6967</v>
      </c>
      <c r="J47" s="323">
        <v>21.137742718446603</v>
      </c>
      <c r="K47" s="524">
        <v>2438</v>
      </c>
      <c r="L47" s="322">
        <v>7.3968446601941755</v>
      </c>
      <c r="M47" s="270"/>
      <c r="N47" s="46"/>
      <c r="O47" s="136"/>
      <c r="P47" s="137"/>
      <c r="Q47" s="137"/>
      <c r="R47" s="137"/>
      <c r="S47" s="137"/>
      <c r="T47" s="137"/>
      <c r="U47" s="137"/>
      <c r="V47" s="137"/>
      <c r="W47" s="13"/>
      <c r="X47" s="13"/>
      <c r="Z47" s="13"/>
      <c r="AA47" s="13"/>
      <c r="AB47" s="13"/>
      <c r="AC47" s="13"/>
      <c r="AD47" s="13"/>
      <c r="AE47" s="13"/>
      <c r="AF47" s="13"/>
      <c r="AG47" s="13"/>
      <c r="AH47" s="13">
        <f t="shared" si="6"/>
        <v>2438</v>
      </c>
      <c r="AI47" s="13">
        <f t="shared" si="6"/>
        <v>7.3968446601941755</v>
      </c>
    </row>
    <row r="48" spans="1:35" s="135" customFormat="1" ht="14.65" customHeight="1">
      <c r="A48" s="169" t="s">
        <v>6</v>
      </c>
      <c r="B48" s="513">
        <v>6708</v>
      </c>
      <c r="C48" s="525">
        <v>1929</v>
      </c>
      <c r="D48" s="321">
        <v>28.756708407871201</v>
      </c>
      <c r="E48" s="525">
        <v>1443</v>
      </c>
      <c r="F48" s="321">
        <v>21.511627906976745</v>
      </c>
      <c r="G48" s="525">
        <v>1579</v>
      </c>
      <c r="H48" s="321">
        <v>23.539057841383425</v>
      </c>
      <c r="I48" s="525">
        <v>1265</v>
      </c>
      <c r="J48" s="321">
        <v>18.858079904591531</v>
      </c>
      <c r="K48" s="525">
        <v>492</v>
      </c>
      <c r="L48" s="320">
        <v>7.3345259391771016</v>
      </c>
      <c r="M48" s="270"/>
      <c r="N48" s="46"/>
      <c r="O48" s="136"/>
      <c r="P48" s="137"/>
      <c r="Q48" s="137"/>
      <c r="R48" s="137"/>
      <c r="S48" s="137"/>
      <c r="T48" s="137"/>
      <c r="U48" s="137"/>
      <c r="V48" s="137"/>
      <c r="W48" s="13"/>
      <c r="X48" s="13"/>
      <c r="Z48" s="13"/>
      <c r="AA48" s="13"/>
      <c r="AB48" s="13"/>
      <c r="AC48" s="13"/>
      <c r="AD48" s="13"/>
      <c r="AE48" s="13"/>
      <c r="AF48" s="13"/>
      <c r="AG48" s="13"/>
      <c r="AH48" s="13">
        <f t="shared" si="6"/>
        <v>492</v>
      </c>
      <c r="AI48" s="13">
        <f t="shared" si="6"/>
        <v>7.3345259391771016</v>
      </c>
    </row>
    <row r="49" spans="1:35" s="135" customFormat="1" ht="14.65" customHeight="1">
      <c r="A49" s="171" t="s">
        <v>5</v>
      </c>
      <c r="B49" s="512">
        <v>30191</v>
      </c>
      <c r="C49" s="530">
        <v>5781</v>
      </c>
      <c r="D49" s="323">
        <v>19.148090490543542</v>
      </c>
      <c r="E49" s="524">
        <v>8597</v>
      </c>
      <c r="F49" s="323">
        <v>28.475373455665597</v>
      </c>
      <c r="G49" s="524">
        <v>5995</v>
      </c>
      <c r="H49" s="323">
        <v>19.856910999966878</v>
      </c>
      <c r="I49" s="524">
        <v>7264</v>
      </c>
      <c r="J49" s="323">
        <v>24.060150375939848</v>
      </c>
      <c r="K49" s="524">
        <v>2554</v>
      </c>
      <c r="L49" s="322">
        <v>8.4594746778841383</v>
      </c>
      <c r="M49" s="270"/>
      <c r="N49" s="46"/>
      <c r="O49" s="136"/>
      <c r="P49" s="137"/>
      <c r="Q49" s="137"/>
      <c r="R49" s="137"/>
      <c r="S49" s="137"/>
      <c r="T49" s="137"/>
      <c r="U49" s="137"/>
      <c r="V49" s="137"/>
      <c r="W49" s="13"/>
      <c r="X49" s="13"/>
      <c r="Z49" s="13"/>
      <c r="AA49" s="13"/>
      <c r="AB49" s="13"/>
      <c r="AC49" s="13"/>
      <c r="AD49" s="13"/>
      <c r="AE49" s="13"/>
      <c r="AF49" s="13"/>
      <c r="AG49" s="13"/>
      <c r="AH49" s="13">
        <f t="shared" si="6"/>
        <v>2554</v>
      </c>
      <c r="AI49" s="13">
        <f t="shared" si="6"/>
        <v>8.4594746778841383</v>
      </c>
    </row>
    <row r="50" spans="1:35" s="135" customFormat="1" ht="14.65" customHeight="1">
      <c r="A50" s="169" t="s">
        <v>4</v>
      </c>
      <c r="B50" s="513">
        <v>16111</v>
      </c>
      <c r="C50" s="525">
        <v>3288</v>
      </c>
      <c r="D50" s="321">
        <v>20.408416609769723</v>
      </c>
      <c r="E50" s="525">
        <v>3835</v>
      </c>
      <c r="F50" s="321">
        <v>23.803612438706473</v>
      </c>
      <c r="G50" s="525">
        <v>2642</v>
      </c>
      <c r="H50" s="321">
        <v>16.398733784370929</v>
      </c>
      <c r="I50" s="525">
        <v>4595</v>
      </c>
      <c r="J50" s="321">
        <v>28.520886350940351</v>
      </c>
      <c r="K50" s="525">
        <v>1751</v>
      </c>
      <c r="L50" s="320">
        <v>10.868350816212526</v>
      </c>
      <c r="M50" s="270"/>
      <c r="N50" s="46"/>
      <c r="O50" s="136"/>
      <c r="P50" s="137"/>
      <c r="Q50" s="137"/>
      <c r="R50" s="137"/>
      <c r="S50" s="137"/>
      <c r="T50" s="137"/>
      <c r="U50" s="137"/>
      <c r="V50" s="137"/>
      <c r="W50" s="13"/>
      <c r="X50" s="13"/>
      <c r="Z50" s="13"/>
      <c r="AA50" s="13"/>
      <c r="AB50" s="13"/>
      <c r="AC50" s="13"/>
      <c r="AD50" s="13"/>
      <c r="AE50" s="13"/>
      <c r="AF50" s="13"/>
      <c r="AG50" s="13"/>
      <c r="AH50" s="13">
        <f t="shared" si="6"/>
        <v>1751</v>
      </c>
      <c r="AI50" s="13">
        <f t="shared" si="6"/>
        <v>10.868350816212526</v>
      </c>
    </row>
    <row r="51" spans="1:35" s="135" customFormat="1" ht="14.65" customHeight="1">
      <c r="A51" s="171" t="s">
        <v>3</v>
      </c>
      <c r="B51" s="512">
        <v>21039</v>
      </c>
      <c r="C51" s="530">
        <v>4924</v>
      </c>
      <c r="D51" s="323">
        <v>23.404154189837918</v>
      </c>
      <c r="E51" s="524">
        <v>4739</v>
      </c>
      <c r="F51" s="323">
        <v>22.524834830552784</v>
      </c>
      <c r="G51" s="524">
        <v>5099</v>
      </c>
      <c r="H51" s="323">
        <v>24.235942772945481</v>
      </c>
      <c r="I51" s="524">
        <v>4807</v>
      </c>
      <c r="J51" s="323">
        <v>22.848044108560291</v>
      </c>
      <c r="K51" s="524">
        <v>1470</v>
      </c>
      <c r="L51" s="322">
        <v>6.9870240981035225</v>
      </c>
      <c r="M51" s="270"/>
      <c r="N51" s="46"/>
      <c r="O51" s="136"/>
      <c r="P51" s="137"/>
      <c r="Q51" s="137"/>
      <c r="R51" s="137"/>
      <c r="S51" s="137"/>
      <c r="T51" s="137"/>
      <c r="U51" s="137"/>
      <c r="V51" s="137"/>
      <c r="W51" s="13"/>
      <c r="X51" s="13"/>
      <c r="Z51" s="13"/>
      <c r="AA51" s="13"/>
      <c r="AB51" s="13"/>
      <c r="AC51" s="13"/>
      <c r="AD51" s="13"/>
      <c r="AE51" s="13"/>
      <c r="AF51" s="13"/>
      <c r="AG51" s="13"/>
      <c r="AH51" s="13">
        <f t="shared" si="6"/>
        <v>1470</v>
      </c>
      <c r="AI51" s="13">
        <f t="shared" si="6"/>
        <v>6.9870240981035225</v>
      </c>
    </row>
    <row r="52" spans="1:35" s="135" customFormat="1" ht="14.65" customHeight="1" thickBot="1">
      <c r="A52" s="175" t="s">
        <v>2</v>
      </c>
      <c r="B52" s="513">
        <v>15609</v>
      </c>
      <c r="C52" s="525">
        <v>3081</v>
      </c>
      <c r="D52" s="321">
        <v>19.738612339035171</v>
      </c>
      <c r="E52" s="525">
        <v>4313</v>
      </c>
      <c r="F52" s="321">
        <v>27.631494650522136</v>
      </c>
      <c r="G52" s="525">
        <v>2509</v>
      </c>
      <c r="H52" s="321">
        <v>16.074059837273367</v>
      </c>
      <c r="I52" s="525">
        <v>4217</v>
      </c>
      <c r="J52" s="321">
        <v>27.016464860016658</v>
      </c>
      <c r="K52" s="525">
        <v>1489</v>
      </c>
      <c r="L52" s="320">
        <v>9.5393683131526679</v>
      </c>
      <c r="M52" s="270"/>
      <c r="N52" s="46"/>
      <c r="O52" s="136"/>
      <c r="P52" s="137"/>
      <c r="Q52" s="137"/>
      <c r="R52" s="137"/>
      <c r="S52" s="137"/>
      <c r="T52" s="137"/>
      <c r="U52" s="137"/>
      <c r="V52" s="137"/>
      <c r="W52" s="13"/>
      <c r="X52" s="13"/>
      <c r="Z52" s="13"/>
      <c r="AA52" s="13"/>
      <c r="AB52" s="13"/>
      <c r="AC52" s="13"/>
      <c r="AD52" s="13"/>
      <c r="AE52" s="13"/>
      <c r="AF52" s="13"/>
      <c r="AG52" s="13"/>
      <c r="AH52" s="13">
        <f t="shared" si="6"/>
        <v>1489</v>
      </c>
      <c r="AI52" s="13">
        <f t="shared" si="6"/>
        <v>9.5393683131526679</v>
      </c>
    </row>
    <row r="53" spans="1:35" s="135" customFormat="1" ht="14.65" customHeight="1">
      <c r="A53" s="176" t="s">
        <v>17</v>
      </c>
      <c r="B53" s="514">
        <v>511915</v>
      </c>
      <c r="C53" s="527">
        <v>73804.414502407628</v>
      </c>
      <c r="D53" s="326">
        <v>14.417318207594548</v>
      </c>
      <c r="E53" s="527">
        <v>115965</v>
      </c>
      <c r="F53" s="326">
        <v>22.653174843479874</v>
      </c>
      <c r="G53" s="527">
        <v>116022</v>
      </c>
      <c r="H53" s="326">
        <v>22.664309504507585</v>
      </c>
      <c r="I53" s="527">
        <v>100584</v>
      </c>
      <c r="J53" s="326">
        <v>19.648574470371059</v>
      </c>
      <c r="K53" s="527">
        <v>35876</v>
      </c>
      <c r="L53" s="325">
        <v>7.008194719826534</v>
      </c>
      <c r="M53" s="270"/>
      <c r="N53" s="46"/>
      <c r="O53" s="46"/>
      <c r="P53" s="46"/>
      <c r="Q53" s="46"/>
      <c r="R53" s="46"/>
      <c r="S53" s="46"/>
      <c r="T53" s="46"/>
      <c r="U53" s="3"/>
      <c r="V53" s="3"/>
      <c r="W53" s="13"/>
      <c r="X53" s="13"/>
      <c r="Z53" s="13"/>
      <c r="AA53" s="13"/>
      <c r="AB53" s="13"/>
      <c r="AC53" s="13"/>
      <c r="AD53" s="13"/>
      <c r="AE53" s="13"/>
      <c r="AF53" s="13"/>
      <c r="AG53" s="13"/>
      <c r="AH53" s="13"/>
      <c r="AI53" s="13"/>
    </row>
    <row r="54" spans="1:35" s="135" customFormat="1" ht="14.65" customHeight="1">
      <c r="A54" s="176" t="s">
        <v>19</v>
      </c>
      <c r="B54" s="515">
        <v>125715</v>
      </c>
      <c r="C54" s="528">
        <v>24993</v>
      </c>
      <c r="D54" s="328">
        <v>19.880682496122184</v>
      </c>
      <c r="E54" s="528">
        <v>35078</v>
      </c>
      <c r="F54" s="328">
        <v>27.90279600684087</v>
      </c>
      <c r="G54" s="528">
        <v>23755</v>
      </c>
      <c r="H54" s="328">
        <v>18.895915364117251</v>
      </c>
      <c r="I54" s="528">
        <v>31085</v>
      </c>
      <c r="J54" s="328">
        <v>24.72656405361333</v>
      </c>
      <c r="K54" s="528">
        <v>10804</v>
      </c>
      <c r="L54" s="327">
        <v>8.5940420793063677</v>
      </c>
      <c r="M54" s="270"/>
      <c r="N54" s="46"/>
      <c r="O54" s="46"/>
      <c r="P54" s="46"/>
      <c r="Q54" s="46"/>
      <c r="R54" s="46"/>
      <c r="S54" s="46"/>
      <c r="T54" s="46"/>
      <c r="U54" s="3"/>
      <c r="V54" s="3"/>
      <c r="W54" s="13"/>
      <c r="X54" s="13"/>
      <c r="Z54" s="13"/>
      <c r="AA54" s="13"/>
      <c r="AB54" s="13"/>
      <c r="AC54" s="13"/>
      <c r="AD54" s="13"/>
      <c r="AE54" s="13"/>
      <c r="AF54" s="13"/>
      <c r="AG54" s="13"/>
      <c r="AH54" s="13"/>
      <c r="AI54" s="13"/>
    </row>
    <row r="55" spans="1:35" s="135" customFormat="1" ht="14.65" customHeight="1" thickBot="1">
      <c r="A55" s="179" t="s">
        <v>20</v>
      </c>
      <c r="B55" s="516">
        <v>637630</v>
      </c>
      <c r="C55" s="529">
        <v>168461</v>
      </c>
      <c r="D55" s="330">
        <v>26.419867321173722</v>
      </c>
      <c r="E55" s="529">
        <v>151043</v>
      </c>
      <c r="F55" s="330">
        <v>23.688189075168985</v>
      </c>
      <c r="G55" s="529">
        <v>139777</v>
      </c>
      <c r="H55" s="330">
        <v>21.9213336888164</v>
      </c>
      <c r="I55" s="529">
        <v>131669</v>
      </c>
      <c r="J55" s="330">
        <v>20.649749854931542</v>
      </c>
      <c r="K55" s="529">
        <v>46680</v>
      </c>
      <c r="L55" s="329">
        <v>7.3208600599093527</v>
      </c>
      <c r="M55" s="270"/>
      <c r="N55" s="46"/>
      <c r="O55" s="136"/>
      <c r="P55" s="136"/>
      <c r="Q55" s="136"/>
      <c r="R55" s="136"/>
      <c r="S55" s="136"/>
      <c r="T55" s="136"/>
      <c r="U55" s="136"/>
      <c r="V55" s="136"/>
      <c r="W55" s="13"/>
      <c r="X55" s="13"/>
      <c r="Z55" s="13"/>
      <c r="AA55" s="13"/>
      <c r="AB55" s="13"/>
      <c r="AC55" s="13"/>
      <c r="AD55" s="13"/>
      <c r="AE55" s="13"/>
      <c r="AF55" s="13"/>
      <c r="AG55" s="13"/>
      <c r="AH55" s="13">
        <f t="shared" ref="AH55" si="7">K55-W55</f>
        <v>46680</v>
      </c>
      <c r="AI55" s="13"/>
    </row>
    <row r="56" spans="1:35" s="135" customFormat="1" ht="18.75" customHeight="1">
      <c r="A56" s="844" t="s">
        <v>243</v>
      </c>
      <c r="B56" s="844"/>
      <c r="C56" s="844"/>
      <c r="D56" s="844"/>
      <c r="E56" s="844"/>
      <c r="F56" s="844"/>
      <c r="G56" s="844"/>
      <c r="H56" s="844"/>
      <c r="I56" s="844"/>
      <c r="J56" s="844"/>
      <c r="K56" s="844"/>
      <c r="L56" s="844"/>
      <c r="M56" s="270"/>
      <c r="N56" s="46"/>
      <c r="O56" s="46"/>
      <c r="P56" s="46"/>
      <c r="Q56" s="46"/>
      <c r="R56" s="46"/>
      <c r="S56" s="46"/>
      <c r="T56" s="46"/>
      <c r="U56" s="3"/>
      <c r="V56" s="3"/>
    </row>
    <row r="57" spans="1:35" s="135" customFormat="1" ht="21.75" customHeight="1">
      <c r="A57" s="851" t="s">
        <v>304</v>
      </c>
      <c r="B57" s="851"/>
      <c r="C57" s="851"/>
      <c r="D57" s="851"/>
      <c r="E57" s="851"/>
      <c r="F57" s="851"/>
      <c r="G57" s="851"/>
      <c r="H57" s="851"/>
      <c r="I57" s="851"/>
      <c r="J57" s="851"/>
      <c r="K57" s="851"/>
      <c r="L57" s="851"/>
      <c r="M57" s="407"/>
      <c r="N57" s="408"/>
      <c r="O57" s="408"/>
      <c r="P57" s="408"/>
      <c r="Q57" s="408"/>
      <c r="R57" s="408"/>
      <c r="S57" s="408"/>
      <c r="T57" s="408"/>
      <c r="U57" s="6"/>
      <c r="V57" s="6"/>
      <c r="W57" s="7"/>
    </row>
    <row r="58" spans="1:35" s="135" customFormat="1" ht="21.75" customHeight="1">
      <c r="A58" s="333"/>
      <c r="B58" s="333"/>
      <c r="C58" s="333"/>
      <c r="D58" s="333"/>
      <c r="E58" s="333"/>
      <c r="F58" s="333"/>
      <c r="G58" s="333"/>
      <c r="H58" s="333"/>
      <c r="I58" s="333"/>
      <c r="J58" s="333"/>
      <c r="K58" s="333"/>
      <c r="L58" s="333"/>
      <c r="M58" s="407"/>
      <c r="N58" s="408"/>
      <c r="O58" s="408"/>
      <c r="P58" s="408"/>
      <c r="Q58" s="408"/>
      <c r="R58" s="408"/>
      <c r="S58" s="408"/>
      <c r="T58" s="408"/>
      <c r="U58" s="6"/>
      <c r="V58" s="6"/>
      <c r="W58" s="7"/>
    </row>
    <row r="59" spans="1:35" s="135" customFormat="1" ht="23.5">
      <c r="A59" s="795">
        <v>2019</v>
      </c>
      <c r="B59" s="795"/>
      <c r="C59" s="795"/>
      <c r="D59" s="795"/>
      <c r="E59" s="795"/>
      <c r="F59" s="795"/>
      <c r="G59" s="795"/>
      <c r="H59" s="795"/>
      <c r="I59" s="795"/>
      <c r="J59" s="795"/>
      <c r="K59" s="795"/>
      <c r="L59" s="795"/>
      <c r="M59" s="302"/>
      <c r="N59" s="44"/>
      <c r="O59" s="44"/>
      <c r="P59" s="44"/>
      <c r="Q59" s="44"/>
      <c r="R59" s="44"/>
      <c r="S59" s="44"/>
      <c r="T59" s="44"/>
      <c r="U59" s="44"/>
      <c r="V59" s="44"/>
      <c r="W59" s="7"/>
    </row>
    <row r="60" spans="1:35" ht="17.149999999999999" customHeight="1">
      <c r="A60" s="160"/>
      <c r="B60" s="160"/>
      <c r="C60" s="160"/>
      <c r="D60" s="160"/>
      <c r="E60" s="160"/>
      <c r="F60" s="160"/>
      <c r="G60" s="160"/>
      <c r="H60" s="160"/>
      <c r="I60" s="160"/>
      <c r="J60" s="160"/>
      <c r="K60" s="160"/>
      <c r="L60" s="160"/>
      <c r="M60" s="300"/>
      <c r="N60" s="7"/>
      <c r="O60" s="7"/>
      <c r="P60" s="7"/>
      <c r="Q60" s="7"/>
      <c r="R60" s="7"/>
      <c r="S60" s="7"/>
      <c r="T60" s="7"/>
      <c r="U60" s="7"/>
      <c r="V60" s="7"/>
      <c r="W60" s="7"/>
    </row>
    <row r="61" spans="1:35" s="135" customFormat="1" ht="21.75" customHeight="1">
      <c r="A61" s="853" t="s">
        <v>267</v>
      </c>
      <c r="B61" s="853"/>
      <c r="C61" s="853"/>
      <c r="D61" s="853"/>
      <c r="E61" s="853"/>
      <c r="F61" s="853"/>
      <c r="G61" s="853"/>
      <c r="H61" s="853"/>
      <c r="I61" s="853"/>
      <c r="J61" s="853"/>
      <c r="K61" s="853"/>
      <c r="L61" s="853"/>
      <c r="M61" s="407"/>
      <c r="N61" s="408"/>
      <c r="O61" s="408"/>
      <c r="P61" s="408"/>
      <c r="Q61" s="408"/>
      <c r="R61" s="408"/>
      <c r="S61" s="408"/>
      <c r="T61" s="408"/>
      <c r="U61" s="6"/>
      <c r="V61" s="6"/>
      <c r="W61" s="7"/>
    </row>
    <row r="62" spans="1:35" s="135" customFormat="1" ht="21.75" customHeight="1">
      <c r="A62" s="805" t="s">
        <v>21</v>
      </c>
      <c r="B62" s="852" t="s">
        <v>22</v>
      </c>
      <c r="C62" s="857" t="s">
        <v>23</v>
      </c>
      <c r="D62" s="856"/>
      <c r="E62" s="856"/>
      <c r="F62" s="856"/>
      <c r="G62" s="856"/>
      <c r="H62" s="856"/>
      <c r="I62" s="856"/>
      <c r="J62" s="856"/>
      <c r="K62" s="856"/>
      <c r="L62" s="856"/>
      <c r="M62" s="407"/>
      <c r="N62" s="408"/>
      <c r="O62" s="408"/>
      <c r="P62" s="408"/>
      <c r="Q62" s="408"/>
      <c r="R62" s="408"/>
      <c r="S62" s="408"/>
      <c r="T62" s="408"/>
      <c r="U62" s="6"/>
      <c r="V62" s="6"/>
      <c r="W62" s="7"/>
    </row>
    <row r="63" spans="1:35" s="135" customFormat="1" ht="35.25" customHeight="1">
      <c r="A63" s="805"/>
      <c r="B63" s="852"/>
      <c r="C63" s="811" t="s">
        <v>102</v>
      </c>
      <c r="D63" s="810"/>
      <c r="E63" s="811" t="s">
        <v>68</v>
      </c>
      <c r="F63" s="810"/>
      <c r="G63" s="811" t="s">
        <v>67</v>
      </c>
      <c r="H63" s="810"/>
      <c r="I63" s="811" t="s">
        <v>103</v>
      </c>
      <c r="J63" s="810"/>
      <c r="K63" s="854" t="s">
        <v>104</v>
      </c>
      <c r="L63" s="796"/>
      <c r="M63" s="407"/>
      <c r="N63" s="408"/>
      <c r="O63" s="408"/>
      <c r="P63" s="408"/>
      <c r="Q63" s="408"/>
      <c r="R63" s="408"/>
      <c r="S63" s="408"/>
      <c r="T63" s="408"/>
      <c r="U63" s="6"/>
      <c r="V63" s="6"/>
      <c r="W63" s="7"/>
    </row>
    <row r="64" spans="1:35" s="135" customFormat="1" ht="21.75" customHeight="1" thickBot="1">
      <c r="A64" s="806"/>
      <c r="B64" s="537" t="s">
        <v>0</v>
      </c>
      <c r="C64" s="428" t="s">
        <v>0</v>
      </c>
      <c r="D64" s="538" t="s">
        <v>1</v>
      </c>
      <c r="E64" s="539" t="s">
        <v>0</v>
      </c>
      <c r="F64" s="538" t="s">
        <v>1</v>
      </c>
      <c r="G64" s="539" t="s">
        <v>0</v>
      </c>
      <c r="H64" s="538" t="s">
        <v>1</v>
      </c>
      <c r="I64" s="539" t="s">
        <v>0</v>
      </c>
      <c r="J64" s="538" t="s">
        <v>1</v>
      </c>
      <c r="K64" s="759" t="s">
        <v>0</v>
      </c>
      <c r="L64" s="538" t="s">
        <v>1</v>
      </c>
      <c r="M64" s="270"/>
      <c r="N64" s="46"/>
      <c r="O64" s="46"/>
      <c r="P64" s="46"/>
      <c r="Q64" s="46"/>
      <c r="R64" s="46"/>
      <c r="S64" s="46"/>
      <c r="T64" s="46"/>
      <c r="U64" s="3"/>
      <c r="V64" s="3"/>
    </row>
    <row r="65" spans="1:35" s="135" customFormat="1" ht="14.65" customHeight="1">
      <c r="A65" s="171" t="s">
        <v>16</v>
      </c>
      <c r="B65" s="512">
        <v>92336</v>
      </c>
      <c r="C65" s="524">
        <v>27682</v>
      </c>
      <c r="D65" s="323">
        <v>29.979639577196327</v>
      </c>
      <c r="E65" s="524">
        <v>19791</v>
      </c>
      <c r="F65" s="323">
        <v>21.433677005718245</v>
      </c>
      <c r="G65" s="524">
        <v>20426</v>
      </c>
      <c r="H65" s="323">
        <v>22.12138277594871</v>
      </c>
      <c r="I65" s="524">
        <v>18544</v>
      </c>
      <c r="J65" s="323">
        <v>20.083174493155433</v>
      </c>
      <c r="K65" s="524">
        <v>5893</v>
      </c>
      <c r="L65" s="322">
        <v>6.3821261479812863</v>
      </c>
      <c r="M65" s="335"/>
      <c r="N65" s="136"/>
      <c r="O65" s="136"/>
      <c r="P65" s="137"/>
      <c r="Q65" s="136"/>
      <c r="R65" s="136"/>
      <c r="S65" s="136"/>
      <c r="T65" s="136"/>
      <c r="U65" s="8"/>
      <c r="V65" s="8"/>
      <c r="W65" s="13"/>
      <c r="X65" s="13"/>
      <c r="Z65" s="13"/>
      <c r="AA65" s="13"/>
      <c r="AB65" s="13"/>
      <c r="AC65" s="13"/>
      <c r="AD65" s="13"/>
      <c r="AE65" s="13"/>
      <c r="AF65" s="13"/>
      <c r="AG65" s="13"/>
      <c r="AH65" s="13"/>
      <c r="AI65" s="13"/>
    </row>
    <row r="66" spans="1:35" s="135" customFormat="1" ht="14.65" customHeight="1">
      <c r="A66" s="169" t="s">
        <v>15</v>
      </c>
      <c r="B66" s="513">
        <v>91903</v>
      </c>
      <c r="C66" s="525">
        <v>28645</v>
      </c>
      <c r="D66" s="321">
        <v>31.168732250307389</v>
      </c>
      <c r="E66" s="525">
        <v>21399</v>
      </c>
      <c r="F66" s="321">
        <v>23.284332393937085</v>
      </c>
      <c r="G66" s="525">
        <v>20842</v>
      </c>
      <c r="H66" s="321">
        <v>22.678258598739976</v>
      </c>
      <c r="I66" s="525">
        <v>15638</v>
      </c>
      <c r="J66" s="321">
        <v>17.015766623505218</v>
      </c>
      <c r="K66" s="525">
        <v>5379</v>
      </c>
      <c r="L66" s="320">
        <v>5.8529101335103313</v>
      </c>
      <c r="M66" s="335"/>
      <c r="N66" s="136"/>
      <c r="O66" s="136"/>
      <c r="P66" s="137"/>
      <c r="Q66" s="136"/>
      <c r="R66" s="136"/>
      <c r="S66" s="136"/>
      <c r="T66" s="136"/>
      <c r="U66" s="8"/>
      <c r="V66" s="8"/>
      <c r="W66" s="13"/>
      <c r="X66" s="13"/>
      <c r="Z66" s="13"/>
      <c r="AA66" s="13"/>
      <c r="AB66" s="13"/>
      <c r="AC66" s="13"/>
      <c r="AD66" s="13"/>
      <c r="AE66" s="13"/>
      <c r="AF66" s="13"/>
      <c r="AG66" s="13"/>
      <c r="AH66" s="13"/>
      <c r="AI66" s="13"/>
    </row>
    <row r="67" spans="1:35" s="135" customFormat="1" ht="14.65" customHeight="1">
      <c r="A67" s="171" t="s">
        <v>18</v>
      </c>
      <c r="B67" s="512">
        <v>32558</v>
      </c>
      <c r="C67" s="530">
        <v>7163</v>
      </c>
      <c r="D67" s="323">
        <v>22.000737146016341</v>
      </c>
      <c r="E67" s="524">
        <v>9330</v>
      </c>
      <c r="F67" s="323">
        <v>28.656551385220226</v>
      </c>
      <c r="G67" s="524">
        <v>6657</v>
      </c>
      <c r="H67" s="323">
        <v>20.446587628232692</v>
      </c>
      <c r="I67" s="524">
        <v>7265</v>
      </c>
      <c r="J67" s="323">
        <v>22.314024202960869</v>
      </c>
      <c r="K67" s="524">
        <v>2143</v>
      </c>
      <c r="L67" s="322">
        <v>6.5820996375698755</v>
      </c>
      <c r="M67" s="335"/>
      <c r="N67" s="136"/>
      <c r="O67" s="136"/>
      <c r="P67" s="137"/>
      <c r="Q67" s="136"/>
      <c r="R67" s="136"/>
      <c r="S67" s="136"/>
      <c r="T67" s="136"/>
      <c r="U67" s="8"/>
      <c r="V67" s="8"/>
      <c r="W67" s="13"/>
      <c r="X67" s="13"/>
      <c r="Z67" s="13"/>
      <c r="AA67" s="13"/>
      <c r="AB67" s="13"/>
      <c r="AC67" s="13"/>
      <c r="AD67" s="13"/>
      <c r="AE67" s="13"/>
      <c r="AF67" s="13"/>
      <c r="AG67" s="13"/>
      <c r="AH67" s="13"/>
      <c r="AI67" s="13"/>
    </row>
    <row r="68" spans="1:35" s="135" customFormat="1" ht="14.65" customHeight="1">
      <c r="A68" s="169" t="s">
        <v>14</v>
      </c>
      <c r="B68" s="513">
        <v>17494</v>
      </c>
      <c r="C68" s="525">
        <v>3202</v>
      </c>
      <c r="D68" s="321">
        <v>18.303418314850806</v>
      </c>
      <c r="E68" s="525">
        <v>4754</v>
      </c>
      <c r="F68" s="321">
        <v>27.175031439350633</v>
      </c>
      <c r="G68" s="525">
        <v>3506</v>
      </c>
      <c r="H68" s="321">
        <v>20.041156968103348</v>
      </c>
      <c r="I68" s="525">
        <v>4504</v>
      </c>
      <c r="J68" s="321">
        <v>25.745970046873211</v>
      </c>
      <c r="K68" s="525">
        <v>1528</v>
      </c>
      <c r="L68" s="320">
        <v>8.7344232308219958</v>
      </c>
      <c r="M68" s="335"/>
      <c r="N68" s="136"/>
      <c r="O68" s="136"/>
      <c r="P68" s="137"/>
      <c r="Q68" s="136"/>
      <c r="R68" s="136"/>
      <c r="S68" s="136"/>
      <c r="T68" s="136"/>
      <c r="U68" s="8"/>
      <c r="V68" s="8"/>
      <c r="W68" s="13"/>
      <c r="X68" s="13"/>
      <c r="Z68" s="13"/>
      <c r="AA68" s="13"/>
      <c r="AB68" s="13"/>
      <c r="AC68" s="13"/>
      <c r="AD68" s="13"/>
      <c r="AE68" s="13"/>
      <c r="AF68" s="13"/>
      <c r="AG68" s="13"/>
      <c r="AH68" s="13"/>
      <c r="AI68" s="13"/>
    </row>
    <row r="69" spans="1:35" s="135" customFormat="1" ht="14.65" customHeight="1">
      <c r="A69" s="171" t="s">
        <v>13</v>
      </c>
      <c r="B69" s="512">
        <v>5314</v>
      </c>
      <c r="C69" s="530">
        <v>1293</v>
      </c>
      <c r="D69" s="323">
        <v>24.331953330824238</v>
      </c>
      <c r="E69" s="524">
        <v>1395</v>
      </c>
      <c r="F69" s="323">
        <v>26.251411366202483</v>
      </c>
      <c r="G69" s="524">
        <v>1117</v>
      </c>
      <c r="H69" s="323">
        <v>21.019947308995107</v>
      </c>
      <c r="I69" s="524">
        <v>1090</v>
      </c>
      <c r="J69" s="323">
        <v>20.511855476100866</v>
      </c>
      <c r="K69" s="524">
        <v>419</v>
      </c>
      <c r="L69" s="322">
        <v>7.8848325178773049</v>
      </c>
      <c r="M69" s="335"/>
      <c r="N69" s="136"/>
      <c r="O69" s="136"/>
      <c r="P69" s="137"/>
      <c r="Q69" s="136"/>
      <c r="R69" s="136"/>
      <c r="S69" s="136"/>
      <c r="T69" s="136"/>
      <c r="U69" s="8"/>
      <c r="V69" s="8"/>
      <c r="W69" s="13"/>
      <c r="X69" s="13"/>
      <c r="Z69" s="13"/>
      <c r="AA69" s="13"/>
      <c r="AB69" s="13"/>
      <c r="AC69" s="13"/>
      <c r="AD69" s="13"/>
      <c r="AE69" s="13"/>
      <c r="AF69" s="13"/>
      <c r="AG69" s="13"/>
      <c r="AH69" s="13"/>
      <c r="AI69" s="13"/>
    </row>
    <row r="70" spans="1:35" s="135" customFormat="1" ht="14.65" customHeight="1">
      <c r="A70" s="169" t="s">
        <v>12</v>
      </c>
      <c r="B70" s="513">
        <v>16590</v>
      </c>
      <c r="C70" s="525">
        <v>4735</v>
      </c>
      <c r="D70" s="321">
        <v>28.541289933694998</v>
      </c>
      <c r="E70" s="525">
        <v>4699</v>
      </c>
      <c r="F70" s="321">
        <v>28.324291742013262</v>
      </c>
      <c r="G70" s="525">
        <v>3263</v>
      </c>
      <c r="H70" s="321">
        <v>19.668474984930683</v>
      </c>
      <c r="I70" s="525">
        <v>2849</v>
      </c>
      <c r="J70" s="321">
        <v>17.172995780590718</v>
      </c>
      <c r="K70" s="525">
        <v>1044</v>
      </c>
      <c r="L70" s="320">
        <v>6.2929475587703436</v>
      </c>
      <c r="M70" s="335"/>
      <c r="N70" s="136"/>
      <c r="O70" s="136"/>
      <c r="P70" s="137"/>
      <c r="Q70" s="136"/>
      <c r="R70" s="136"/>
      <c r="S70" s="136"/>
      <c r="T70" s="136"/>
      <c r="U70" s="8"/>
      <c r="V70" s="8"/>
      <c r="W70" s="13"/>
      <c r="X70" s="13"/>
      <c r="Z70" s="13"/>
      <c r="AA70" s="13"/>
      <c r="AB70" s="13"/>
      <c r="AC70" s="13"/>
      <c r="AD70" s="13"/>
      <c r="AE70" s="13"/>
      <c r="AF70" s="13"/>
      <c r="AG70" s="13"/>
      <c r="AH70" s="13"/>
      <c r="AI70" s="13"/>
    </row>
    <row r="71" spans="1:35" s="135" customFormat="1" ht="14.65" customHeight="1">
      <c r="A71" s="171" t="s">
        <v>11</v>
      </c>
      <c r="B71" s="512">
        <v>49481</v>
      </c>
      <c r="C71" s="530">
        <v>12883</v>
      </c>
      <c r="D71" s="323">
        <v>26.036256340817687</v>
      </c>
      <c r="E71" s="524">
        <v>11428</v>
      </c>
      <c r="F71" s="323">
        <v>23.095733715971786</v>
      </c>
      <c r="G71" s="524">
        <v>10828</v>
      </c>
      <c r="H71" s="323">
        <v>21.883147066550798</v>
      </c>
      <c r="I71" s="524">
        <v>10709</v>
      </c>
      <c r="J71" s="323">
        <v>21.642650714415634</v>
      </c>
      <c r="K71" s="524">
        <v>3633</v>
      </c>
      <c r="L71" s="322">
        <v>7.3422121622440937</v>
      </c>
      <c r="M71" s="335"/>
      <c r="N71" s="136"/>
      <c r="O71" s="136"/>
      <c r="P71" s="137"/>
      <c r="Q71" s="136"/>
      <c r="R71" s="136"/>
      <c r="S71" s="136"/>
      <c r="T71" s="136"/>
      <c r="U71" s="8"/>
      <c r="V71" s="8"/>
      <c r="W71" s="13"/>
      <c r="X71" s="13"/>
      <c r="Z71" s="13"/>
      <c r="AA71" s="13"/>
      <c r="AB71" s="13"/>
      <c r="AC71" s="13"/>
      <c r="AD71" s="13"/>
      <c r="AE71" s="13"/>
      <c r="AF71" s="13"/>
      <c r="AG71" s="13"/>
      <c r="AH71" s="13"/>
      <c r="AI71" s="13"/>
    </row>
    <row r="72" spans="1:35" s="135" customFormat="1" ht="14.65" customHeight="1">
      <c r="A72" s="169" t="s">
        <v>10</v>
      </c>
      <c r="B72" s="513">
        <v>10852</v>
      </c>
      <c r="C72" s="525">
        <v>1973</v>
      </c>
      <c r="D72" s="321">
        <v>18.180980464430519</v>
      </c>
      <c r="E72" s="525">
        <v>2738</v>
      </c>
      <c r="F72" s="321">
        <v>25.230372281607078</v>
      </c>
      <c r="G72" s="525">
        <v>2075</v>
      </c>
      <c r="H72" s="321">
        <v>19.120899373387392</v>
      </c>
      <c r="I72" s="525">
        <v>2924</v>
      </c>
      <c r="J72" s="321">
        <v>26.94434205676373</v>
      </c>
      <c r="K72" s="525">
        <v>1142</v>
      </c>
      <c r="L72" s="320">
        <v>10.523405823811279</v>
      </c>
      <c r="M72" s="335"/>
      <c r="N72" s="136"/>
      <c r="O72" s="136"/>
      <c r="P72" s="137"/>
      <c r="Q72" s="136"/>
      <c r="R72" s="136"/>
      <c r="S72" s="136"/>
      <c r="T72" s="136"/>
      <c r="U72" s="8"/>
      <c r="V72" s="8"/>
      <c r="W72" s="13"/>
      <c r="X72" s="13"/>
      <c r="Z72" s="13"/>
      <c r="AA72" s="13"/>
      <c r="AB72" s="13"/>
      <c r="AC72" s="13"/>
      <c r="AD72" s="13"/>
      <c r="AE72" s="13"/>
      <c r="AF72" s="13"/>
      <c r="AG72" s="13"/>
      <c r="AH72" s="13"/>
      <c r="AI72" s="13"/>
    </row>
    <row r="73" spans="1:35" s="135" customFormat="1" ht="14.65" customHeight="1">
      <c r="A73" s="171" t="s">
        <v>9</v>
      </c>
      <c r="B73" s="512">
        <v>55097</v>
      </c>
      <c r="C73" s="530">
        <v>14423</v>
      </c>
      <c r="D73" s="323">
        <v>26.177468827703869</v>
      </c>
      <c r="E73" s="524">
        <v>12176</v>
      </c>
      <c r="F73" s="323">
        <v>22.099206853367697</v>
      </c>
      <c r="G73" s="524">
        <v>12506</v>
      </c>
      <c r="H73" s="323">
        <v>22.698150534511861</v>
      </c>
      <c r="I73" s="524">
        <v>12167</v>
      </c>
      <c r="J73" s="323">
        <v>22.08287202570013</v>
      </c>
      <c r="K73" s="524">
        <v>3825</v>
      </c>
      <c r="L73" s="322">
        <v>6.9423017587164457</v>
      </c>
      <c r="M73" s="335"/>
      <c r="N73" s="136"/>
      <c r="O73" s="136"/>
      <c r="P73" s="137"/>
      <c r="Q73" s="136"/>
      <c r="R73" s="136"/>
      <c r="S73" s="136"/>
      <c r="T73" s="136"/>
      <c r="U73" s="8"/>
      <c r="V73" s="8"/>
      <c r="W73" s="13"/>
      <c r="X73" s="13"/>
      <c r="Z73" s="13"/>
      <c r="AA73" s="13"/>
      <c r="AB73" s="13"/>
      <c r="AC73" s="13"/>
      <c r="AD73" s="13"/>
      <c r="AE73" s="13"/>
      <c r="AF73" s="13"/>
      <c r="AG73" s="13"/>
      <c r="AH73" s="13"/>
      <c r="AI73" s="13"/>
    </row>
    <row r="74" spans="1:35" s="135" customFormat="1" ht="14.65" customHeight="1">
      <c r="A74" s="169" t="s">
        <v>8</v>
      </c>
      <c r="B74" s="513">
        <v>119264</v>
      </c>
      <c r="C74" s="525">
        <v>31800</v>
      </c>
      <c r="D74" s="321">
        <v>26.663536356318758</v>
      </c>
      <c r="E74" s="525">
        <v>26333</v>
      </c>
      <c r="F74" s="321">
        <v>22.079588140595654</v>
      </c>
      <c r="G74" s="525">
        <v>27314</v>
      </c>
      <c r="H74" s="321">
        <v>22.902133082908506</v>
      </c>
      <c r="I74" s="525">
        <v>25106</v>
      </c>
      <c r="J74" s="321">
        <v>21.05077810571505</v>
      </c>
      <c r="K74" s="525">
        <v>8711</v>
      </c>
      <c r="L74" s="320">
        <v>7.3039643144620348</v>
      </c>
      <c r="M74" s="335"/>
      <c r="N74" s="136"/>
      <c r="O74" s="136"/>
      <c r="P74" s="137"/>
      <c r="Q74" s="136"/>
      <c r="R74" s="136"/>
      <c r="S74" s="136"/>
      <c r="T74" s="136"/>
      <c r="U74" s="8"/>
      <c r="V74" s="8"/>
      <c r="W74" s="13"/>
      <c r="X74" s="13"/>
      <c r="Z74" s="13"/>
      <c r="AA74" s="13"/>
      <c r="AB74" s="13"/>
      <c r="AC74" s="13"/>
      <c r="AD74" s="13"/>
      <c r="AE74" s="13"/>
      <c r="AF74" s="13"/>
      <c r="AG74" s="13"/>
      <c r="AH74" s="13"/>
      <c r="AI74" s="13"/>
    </row>
    <row r="75" spans="1:35" s="135" customFormat="1" ht="14.65" customHeight="1">
      <c r="A75" s="171" t="s">
        <v>7</v>
      </c>
      <c r="B75" s="512">
        <v>31758</v>
      </c>
      <c r="C75" s="530">
        <v>7702</v>
      </c>
      <c r="D75" s="323">
        <v>24.252156936834812</v>
      </c>
      <c r="E75" s="524">
        <v>7211</v>
      </c>
      <c r="F75" s="323">
        <v>22.70608980414384</v>
      </c>
      <c r="G75" s="524">
        <v>7719</v>
      </c>
      <c r="H75" s="323">
        <v>24.305686756092953</v>
      </c>
      <c r="I75" s="524">
        <v>6858</v>
      </c>
      <c r="J75" s="323">
        <v>21.594558851313057</v>
      </c>
      <c r="K75" s="524">
        <v>2268</v>
      </c>
      <c r="L75" s="322">
        <v>7.1415076516153402</v>
      </c>
      <c r="M75" s="335"/>
      <c r="N75" s="136"/>
      <c r="O75" s="136"/>
      <c r="P75" s="137"/>
      <c r="Q75" s="136"/>
      <c r="R75" s="136"/>
      <c r="S75" s="136"/>
      <c r="T75" s="136"/>
      <c r="U75" s="8"/>
      <c r="V75" s="8"/>
      <c r="W75" s="13"/>
      <c r="X75" s="13"/>
      <c r="Z75" s="13"/>
      <c r="AA75" s="13"/>
      <c r="AB75" s="13"/>
      <c r="AC75" s="13"/>
      <c r="AD75" s="13"/>
      <c r="AE75" s="13"/>
      <c r="AF75" s="13"/>
      <c r="AG75" s="13"/>
      <c r="AH75" s="13"/>
      <c r="AI75" s="13"/>
    </row>
    <row r="76" spans="1:35" s="135" customFormat="1" ht="14.65" customHeight="1">
      <c r="A76" s="169" t="s">
        <v>6</v>
      </c>
      <c r="B76" s="513">
        <v>6544</v>
      </c>
      <c r="C76" s="525">
        <v>1885</v>
      </c>
      <c r="D76" s="321">
        <v>28.805012224938874</v>
      </c>
      <c r="E76" s="525">
        <v>1452</v>
      </c>
      <c r="F76" s="321">
        <v>22.188264058679707</v>
      </c>
      <c r="G76" s="525">
        <v>1468</v>
      </c>
      <c r="H76" s="321">
        <v>22.43276283618582</v>
      </c>
      <c r="I76" s="525">
        <v>1294</v>
      </c>
      <c r="J76" s="321">
        <v>19.773838630806846</v>
      </c>
      <c r="K76" s="525">
        <v>445</v>
      </c>
      <c r="L76" s="320">
        <v>6.8001222493887532</v>
      </c>
      <c r="M76" s="335"/>
      <c r="N76" s="136"/>
      <c r="O76" s="136"/>
      <c r="P76" s="137"/>
      <c r="Q76" s="136"/>
      <c r="R76" s="136"/>
      <c r="S76" s="136"/>
      <c r="T76" s="136"/>
      <c r="U76" s="8"/>
      <c r="V76" s="8"/>
      <c r="W76" s="13"/>
      <c r="X76" s="13"/>
      <c r="Z76" s="13"/>
      <c r="AA76" s="13"/>
      <c r="AB76" s="13"/>
      <c r="AC76" s="13"/>
      <c r="AD76" s="13"/>
      <c r="AE76" s="13"/>
      <c r="AF76" s="13"/>
      <c r="AG76" s="13"/>
      <c r="AH76" s="13"/>
      <c r="AI76" s="13"/>
    </row>
    <row r="77" spans="1:35" s="135" customFormat="1" ht="14.65" customHeight="1">
      <c r="A77" s="171" t="s">
        <v>5</v>
      </c>
      <c r="B77" s="512">
        <v>28820</v>
      </c>
      <c r="C77" s="530">
        <v>5557</v>
      </c>
      <c r="D77" s="323">
        <v>19.281748785565579</v>
      </c>
      <c r="E77" s="524">
        <v>7534</v>
      </c>
      <c r="F77" s="323">
        <v>26.141568355308813</v>
      </c>
      <c r="G77" s="524">
        <v>6013</v>
      </c>
      <c r="H77" s="323">
        <v>20.863983344899374</v>
      </c>
      <c r="I77" s="524">
        <v>7234</v>
      </c>
      <c r="J77" s="323">
        <v>25.100624566273421</v>
      </c>
      <c r="K77" s="524">
        <v>2482</v>
      </c>
      <c r="L77" s="322">
        <v>8.6120749479528111</v>
      </c>
      <c r="M77" s="335"/>
      <c r="N77" s="136"/>
      <c r="O77" s="136"/>
      <c r="P77" s="137"/>
      <c r="Q77" s="136"/>
      <c r="R77" s="136"/>
      <c r="S77" s="136"/>
      <c r="T77" s="136"/>
      <c r="U77" s="8"/>
      <c r="V77" s="8"/>
      <c r="W77" s="13"/>
      <c r="X77" s="13"/>
      <c r="Z77" s="13"/>
      <c r="AA77" s="13"/>
      <c r="AB77" s="13"/>
      <c r="AC77" s="13"/>
      <c r="AD77" s="13"/>
      <c r="AE77" s="13"/>
      <c r="AF77" s="13"/>
      <c r="AG77" s="13"/>
      <c r="AH77" s="13"/>
      <c r="AI77" s="13"/>
    </row>
    <row r="78" spans="1:35" s="135" customFormat="1" ht="14.65" customHeight="1">
      <c r="A78" s="169" t="s">
        <v>4</v>
      </c>
      <c r="B78" s="513">
        <v>15985</v>
      </c>
      <c r="C78" s="525">
        <v>3291</v>
      </c>
      <c r="D78" s="321">
        <v>20.588051298091962</v>
      </c>
      <c r="E78" s="525">
        <v>3463</v>
      </c>
      <c r="F78" s="321">
        <v>21.664060056302784</v>
      </c>
      <c r="G78" s="525">
        <v>2822</v>
      </c>
      <c r="H78" s="321">
        <v>17.654050672505477</v>
      </c>
      <c r="I78" s="525">
        <v>4632</v>
      </c>
      <c r="J78" s="321">
        <v>28.977166093212386</v>
      </c>
      <c r="K78" s="525">
        <v>1777</v>
      </c>
      <c r="L78" s="320">
        <v>11.116671879887395</v>
      </c>
      <c r="M78" s="335"/>
      <c r="N78" s="136"/>
      <c r="O78" s="136"/>
      <c r="P78" s="137"/>
      <c r="Q78" s="136"/>
      <c r="R78" s="136"/>
      <c r="S78" s="136"/>
      <c r="T78" s="136"/>
      <c r="U78" s="8"/>
      <c r="V78" s="8"/>
      <c r="W78" s="13"/>
      <c r="X78" s="13"/>
      <c r="Z78" s="13"/>
      <c r="AA78" s="13"/>
      <c r="AB78" s="13"/>
      <c r="AC78" s="13"/>
      <c r="AD78" s="13"/>
      <c r="AE78" s="13"/>
      <c r="AF78" s="13"/>
      <c r="AG78" s="13"/>
      <c r="AH78" s="13"/>
      <c r="AI78" s="13"/>
    </row>
    <row r="79" spans="1:35" s="135" customFormat="1" ht="14.65" customHeight="1">
      <c r="A79" s="171" t="s">
        <v>3</v>
      </c>
      <c r="B79" s="512">
        <v>20289</v>
      </c>
      <c r="C79" s="530">
        <v>4769</v>
      </c>
      <c r="D79" s="323">
        <v>23.505347725368424</v>
      </c>
      <c r="E79" s="524">
        <v>4593</v>
      </c>
      <c r="F79" s="323">
        <v>22.63788259648085</v>
      </c>
      <c r="G79" s="524">
        <v>5029</v>
      </c>
      <c r="H79" s="323">
        <v>24.78683030213416</v>
      </c>
      <c r="I79" s="524">
        <v>4580</v>
      </c>
      <c r="J79" s="323">
        <v>22.573808467642564</v>
      </c>
      <c r="K79" s="524">
        <v>1318</v>
      </c>
      <c r="L79" s="322">
        <v>6.4961309083739955</v>
      </c>
      <c r="M79" s="335"/>
      <c r="N79" s="136"/>
      <c r="O79" s="136"/>
      <c r="P79" s="137"/>
      <c r="Q79" s="136"/>
      <c r="R79" s="136"/>
      <c r="S79" s="136"/>
      <c r="T79" s="136"/>
      <c r="U79" s="8"/>
      <c r="V79" s="8"/>
      <c r="W79" s="13"/>
      <c r="X79" s="13"/>
      <c r="Z79" s="13"/>
      <c r="AA79" s="13"/>
      <c r="AB79" s="13"/>
      <c r="AC79" s="13"/>
      <c r="AD79" s="13"/>
      <c r="AE79" s="13"/>
      <c r="AF79" s="13"/>
      <c r="AG79" s="13"/>
      <c r="AH79" s="13"/>
      <c r="AI79" s="13"/>
    </row>
    <row r="80" spans="1:35" s="135" customFormat="1" ht="14.65" customHeight="1" thickBot="1">
      <c r="A80" s="175" t="s">
        <v>2</v>
      </c>
      <c r="B80" s="513">
        <v>15415</v>
      </c>
      <c r="C80" s="525">
        <v>3202</v>
      </c>
      <c r="D80" s="321">
        <v>20.771975348686343</v>
      </c>
      <c r="E80" s="525">
        <v>3838</v>
      </c>
      <c r="F80" s="321">
        <v>24.897826792085631</v>
      </c>
      <c r="G80" s="525">
        <v>2559</v>
      </c>
      <c r="H80" s="321">
        <v>16.600713590658451</v>
      </c>
      <c r="I80" s="525">
        <v>4321</v>
      </c>
      <c r="J80" s="321">
        <v>28.031138501459619</v>
      </c>
      <c r="K80" 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
      <c r="AH80" s="13"/>
      <c r="AI80" s="13"/>
    </row>
    <row r="81" spans="1:35" s="135" customFormat="1" ht="14.65" customHeight="1">
      <c r="A81" s="176" t="s">
        <v>17</v>
      </c>
      <c r="B81" s="514">
        <v>488576</v>
      </c>
      <c r="C81" s="527">
        <v>135817</v>
      </c>
      <c r="D81" s="326">
        <v>27.798541066282421</v>
      </c>
      <c r="E81" s="527">
        <v>110477</v>
      </c>
      <c r="F81" s="326">
        <v>22.612039887346082</v>
      </c>
      <c r="G81" s="527">
        <v>110512</v>
      </c>
      <c r="H81" s="326">
        <v>22.619203563007598</v>
      </c>
      <c r="I81" s="527">
        <v>98835</v>
      </c>
      <c r="J81" s="326">
        <v>20.229196685878961</v>
      </c>
      <c r="K81" s="527">
        <v>5893</v>
      </c>
      <c r="L81" s="325">
        <v>1.2061583049515328</v>
      </c>
      <c r="M81" s="335"/>
      <c r="N81" s="136"/>
      <c r="O81" s="46"/>
      <c r="P81" s="46"/>
      <c r="Q81" s="46"/>
      <c r="R81" s="46"/>
      <c r="S81" s="46"/>
      <c r="T81" s="46"/>
      <c r="U81" s="3"/>
      <c r="V81" s="3"/>
      <c r="Z81" s="13"/>
      <c r="AA81" s="13"/>
      <c r="AB81" s="13"/>
      <c r="AC81" s="13"/>
      <c r="AD81" s="13"/>
      <c r="AE81" s="13"/>
      <c r="AF81" s="13"/>
      <c r="AG81" s="13"/>
      <c r="AH81" s="13"/>
      <c r="AI81" s="13"/>
    </row>
    <row r="82" spans="1:35" s="135" customFormat="1" ht="14.65" customHeight="1">
      <c r="A82" s="176" t="s">
        <v>19</v>
      </c>
      <c r="B82" s="515">
        <v>121124</v>
      </c>
      <c r="C82" s="528">
        <v>24388</v>
      </c>
      <c r="D82" s="328">
        <v>20.134737954492916</v>
      </c>
      <c r="E82" s="528">
        <v>31657</v>
      </c>
      <c r="F82" s="328">
        <v>26.13602589082263</v>
      </c>
      <c r="G82" s="528">
        <v>23632</v>
      </c>
      <c r="H82" s="328">
        <v>19.510584194709555</v>
      </c>
      <c r="I82" s="528">
        <v>30764</v>
      </c>
      <c r="J82" s="328">
        <v>25.398764902083816</v>
      </c>
      <c r="K82" s="528">
        <v>10567</v>
      </c>
      <c r="L82" s="327">
        <v>8.7241174333740616</v>
      </c>
      <c r="M82" s="335"/>
      <c r="N82" s="136"/>
      <c r="O82" s="46"/>
      <c r="P82" s="46"/>
      <c r="Q82" s="46"/>
      <c r="R82" s="46"/>
      <c r="S82" s="46"/>
      <c r="T82" s="46"/>
      <c r="U82" s="3"/>
      <c r="V82" s="3"/>
      <c r="Z82" s="13"/>
      <c r="AA82" s="13"/>
      <c r="AB82" s="13"/>
      <c r="AC82" s="13"/>
      <c r="AD82" s="13"/>
      <c r="AE82" s="13"/>
      <c r="AF82" s="13"/>
      <c r="AG82" s="13"/>
      <c r="AH82" s="13"/>
      <c r="AI82" s="13"/>
    </row>
    <row r="83" spans="1:35" s="135" customFormat="1" ht="14.65" customHeight="1" thickBot="1">
      <c r="A83" s="179" t="s">
        <v>20</v>
      </c>
      <c r="B83" s="516">
        <v>609700</v>
      </c>
      <c r="C83" s="529">
        <v>160205</v>
      </c>
      <c r="D83" s="330">
        <v>26.276037395440383</v>
      </c>
      <c r="E83" s="529">
        <v>142134</v>
      </c>
      <c r="F83" s="330">
        <v>23.312120715105788</v>
      </c>
      <c r="G83" s="529">
        <v>134144</v>
      </c>
      <c r="H83" s="330">
        <v>22.001640150893884</v>
      </c>
      <c r="I83" s="529">
        <v>129715</v>
      </c>
      <c r="J83" s="330">
        <v>21.275217319993438</v>
      </c>
      <c r="K83" s="529">
        <v>43502</v>
      </c>
      <c r="L83" s="329">
        <v>7.1349844185665079</v>
      </c>
      <c r="M83" s="335"/>
      <c r="N83" s="136"/>
      <c r="O83" s="136"/>
      <c r="P83" s="136"/>
      <c r="Q83" s="136"/>
      <c r="R83" s="136"/>
      <c r="S83" s="136"/>
      <c r="T83" s="136"/>
      <c r="U83" s="136"/>
      <c r="V83" s="136"/>
      <c r="W83" s="136"/>
      <c r="X83" s="136"/>
      <c r="Z83" s="13"/>
      <c r="AA83" s="13"/>
      <c r="AB83" s="13"/>
      <c r="AC83" s="13"/>
      <c r="AD83" s="13"/>
      <c r="AE83" s="13"/>
      <c r="AF83" s="13"/>
      <c r="AG83" s="13"/>
      <c r="AH83" s="13"/>
      <c r="AI83" s="13"/>
    </row>
    <row r="84" spans="1:35" s="135" customFormat="1" ht="15" customHeight="1">
      <c r="A84" s="844" t="s">
        <v>243</v>
      </c>
      <c r="B84" s="844"/>
      <c r="C84" s="844"/>
      <c r="D84" s="844"/>
      <c r="E84" s="844"/>
      <c r="F84" s="844"/>
      <c r="G84" s="844"/>
      <c r="H84" s="844"/>
      <c r="I84" s="844"/>
      <c r="J84" s="844"/>
      <c r="K84" s="844"/>
      <c r="L84" s="844"/>
      <c r="M84" s="270"/>
      <c r="N84" s="46"/>
      <c r="O84" s="46"/>
      <c r="P84" s="46"/>
      <c r="Q84" s="46"/>
      <c r="R84" s="46"/>
      <c r="S84" s="46"/>
      <c r="T84" s="46"/>
      <c r="U84" s="3"/>
      <c r="V84" s="3"/>
    </row>
    <row r="85" spans="1:35" s="135" customFormat="1" ht="24.75" customHeight="1">
      <c r="A85" s="851" t="s">
        <v>305</v>
      </c>
      <c r="B85" s="851"/>
      <c r="C85" s="851"/>
      <c r="D85" s="851"/>
      <c r="E85" s="851"/>
      <c r="F85" s="851"/>
      <c r="G85" s="851"/>
      <c r="H85" s="851"/>
      <c r="I85" s="851"/>
      <c r="J85" s="851"/>
      <c r="K85" s="851"/>
      <c r="L85" s="851"/>
      <c r="M85" s="270"/>
      <c r="N85" s="46"/>
      <c r="O85" s="46"/>
      <c r="P85" s="46"/>
      <c r="Q85" s="46"/>
      <c r="R85" s="46"/>
      <c r="S85" s="46"/>
      <c r="T85" s="46"/>
      <c r="U85" s="3"/>
      <c r="V85" s="3"/>
    </row>
    <row r="86" spans="1:35" s="135" customFormat="1">
      <c r="A86" s="336"/>
      <c r="B86" s="336"/>
      <c r="C86" s="314"/>
      <c r="D86" s="315"/>
      <c r="E86" s="316"/>
      <c r="F86" s="316"/>
      <c r="G86" s="316"/>
      <c r="H86" s="316"/>
      <c r="I86" s="316"/>
      <c r="J86" s="316"/>
      <c r="K86" s="316"/>
      <c r="L86" s="316"/>
      <c r="M86" s="316"/>
      <c r="N86" s="11"/>
      <c r="O86" s="11"/>
      <c r="P86" s="11"/>
      <c r="Q86" s="11"/>
      <c r="R86" s="11"/>
      <c r="S86" s="11"/>
      <c r="T86" s="11"/>
      <c r="U86" s="3"/>
      <c r="V86" s="3"/>
    </row>
    <row r="87" spans="1:35" ht="23.5">
      <c r="A87" s="795">
        <v>2020</v>
      </c>
      <c r="B87" s="795"/>
      <c r="C87" s="795"/>
      <c r="D87" s="795"/>
      <c r="E87" s="795"/>
      <c r="F87" s="795"/>
      <c r="G87" s="795"/>
      <c r="H87" s="795"/>
      <c r="I87" s="795"/>
      <c r="J87" s="795"/>
      <c r="K87" s="795"/>
      <c r="L87" s="795"/>
      <c r="M87" s="795"/>
      <c r="N87" s="858"/>
      <c r="O87" s="858"/>
      <c r="P87" s="858"/>
      <c r="Q87" s="858"/>
      <c r="R87" s="858"/>
      <c r="S87" s="858"/>
      <c r="T87" s="858"/>
      <c r="U87" s="859"/>
      <c r="V87" s="859"/>
    </row>
    <row r="88" spans="1:35" ht="14.5">
      <c r="A88" s="165"/>
      <c r="B88" s="271"/>
      <c r="C88" s="314"/>
      <c r="D88" s="315"/>
      <c r="E88" s="316"/>
      <c r="F88" s="316"/>
      <c r="G88" s="316"/>
      <c r="H88" s="316"/>
      <c r="I88" s="316"/>
      <c r="J88" s="316"/>
      <c r="K88" s="316"/>
      <c r="L88" s="316"/>
      <c r="M88" s="316"/>
      <c r="N88" s="11"/>
      <c r="O88" s="11"/>
      <c r="P88" s="11"/>
      <c r="Q88" s="11"/>
      <c r="R88" s="11"/>
      <c r="S88" s="11"/>
      <c r="T88" s="11"/>
      <c r="U88" s="3"/>
      <c r="V88" s="3"/>
    </row>
    <row r="89" spans="1:35" ht="16.5">
      <c r="A89" s="853" t="s">
        <v>268</v>
      </c>
      <c r="B89" s="853"/>
      <c r="C89" s="853"/>
      <c r="D89" s="853"/>
      <c r="E89" s="853"/>
      <c r="F89" s="853"/>
      <c r="G89" s="853"/>
      <c r="H89" s="853"/>
      <c r="I89" s="853"/>
      <c r="J89" s="853"/>
      <c r="K89" s="853"/>
      <c r="L89" s="853"/>
      <c r="M89" s="853"/>
      <c r="N89" s="853"/>
      <c r="O89" s="853"/>
      <c r="P89" s="853"/>
      <c r="Q89" s="853"/>
      <c r="R89" s="853"/>
      <c r="S89" s="853"/>
      <c r="T89" s="853"/>
      <c r="U89" s="853"/>
      <c r="V89" s="853"/>
    </row>
    <row r="90" spans="1:35" s="34" customFormat="1" ht="14.5">
      <c r="A90" s="805" t="s">
        <v>21</v>
      </c>
      <c r="B90" s="852" t="s">
        <v>22</v>
      </c>
      <c r="C90" s="857" t="s">
        <v>23</v>
      </c>
      <c r="D90" s="856"/>
      <c r="E90" s="856"/>
      <c r="F90" s="856"/>
      <c r="G90" s="856"/>
      <c r="H90" s="856"/>
      <c r="I90" s="856"/>
      <c r="J90" s="856"/>
      <c r="K90" s="856"/>
      <c r="L90" s="856"/>
      <c r="M90" s="856"/>
      <c r="N90" s="856"/>
      <c r="O90" s="856"/>
      <c r="P90" s="856"/>
      <c r="Q90" s="856"/>
      <c r="R90" s="856"/>
      <c r="S90" s="856"/>
      <c r="T90" s="856"/>
      <c r="U90" s="856"/>
      <c r="V90" s="856"/>
    </row>
    <row r="91" spans="1:35" ht="43.5" customHeight="1">
      <c r="A91" s="805"/>
      <c r="B91" s="852"/>
      <c r="C91" s="811" t="s">
        <v>44</v>
      </c>
      <c r="D91" s="810"/>
      <c r="E91" s="811" t="s">
        <v>30</v>
      </c>
      <c r="F91" s="810"/>
      <c r="G91" s="811" t="s">
        <v>31</v>
      </c>
      <c r="H91" s="810"/>
      <c r="I91" s="811" t="s">
        <v>32</v>
      </c>
      <c r="J91" s="810"/>
      <c r="K91" s="811" t="s">
        <v>33</v>
      </c>
      <c r="L91" s="810"/>
      <c r="M91" s="811" t="s">
        <v>34</v>
      </c>
      <c r="N91" s="810"/>
      <c r="O91" s="811" t="s">
        <v>40</v>
      </c>
      <c r="P91" s="810"/>
      <c r="Q91" s="811" t="s">
        <v>41</v>
      </c>
      <c r="R91" s="810"/>
      <c r="S91" s="811" t="s">
        <v>35</v>
      </c>
      <c r="T91" s="810"/>
      <c r="U91" s="860" t="s">
        <v>36</v>
      </c>
      <c r="V91" s="796"/>
    </row>
    <row r="92" spans="1:35" ht="21.75" customHeight="1" thickBot="1">
      <c r="A92" s="806"/>
      <c r="B92" s="537" t="s">
        <v>0</v>
      </c>
      <c r="C92" s="428" t="s">
        <v>0</v>
      </c>
      <c r="D92" s="538" t="s">
        <v>1</v>
      </c>
      <c r="E92" s="539" t="s">
        <v>0</v>
      </c>
      <c r="F92" s="538" t="s">
        <v>1</v>
      </c>
      <c r="G92" s="539" t="s">
        <v>0</v>
      </c>
      <c r="H92" s="538" t="s">
        <v>1</v>
      </c>
      <c r="I92" s="757" t="s">
        <v>0</v>
      </c>
      <c r="J92" s="538" t="s">
        <v>1</v>
      </c>
      <c r="K92" s="757" t="s">
        <v>0</v>
      </c>
      <c r="L92" s="538" t="s">
        <v>1</v>
      </c>
      <c r="M92" s="757" t="s">
        <v>0</v>
      </c>
      <c r="N92" s="538" t="s">
        <v>1</v>
      </c>
      <c r="O92" s="757" t="s">
        <v>0</v>
      </c>
      <c r="P92" s="538" t="s">
        <v>1</v>
      </c>
      <c r="Q92" s="757" t="s">
        <v>0</v>
      </c>
      <c r="R92" s="538" t="s">
        <v>1</v>
      </c>
      <c r="S92" s="757" t="s">
        <v>0</v>
      </c>
      <c r="T92" s="538" t="s">
        <v>1</v>
      </c>
      <c r="U92" s="758" t="s">
        <v>0</v>
      </c>
      <c r="V92" s="538" t="s">
        <v>1</v>
      </c>
    </row>
    <row r="93" spans="1:35">
      <c r="A93" s="171" t="s">
        <v>16</v>
      </c>
      <c r="B93" s="512">
        <v>96434</v>
      </c>
      <c r="C93" s="524">
        <v>15955</v>
      </c>
      <c r="D93" s="323">
        <f>C93/B93*100</f>
        <v>16.544994504013108</v>
      </c>
      <c r="E93" s="524">
        <v>13192</v>
      </c>
      <c r="F93" s="323">
        <v>13.679822469253583</v>
      </c>
      <c r="G93" s="524">
        <v>10200</v>
      </c>
      <c r="H93" s="323">
        <v>10.577182321587822</v>
      </c>
      <c r="I93" s="524">
        <v>10325</v>
      </c>
      <c r="J93" s="323">
        <v>10.706804653960221</v>
      </c>
      <c r="K93" s="524">
        <v>10969</v>
      </c>
      <c r="L93" s="323">
        <v>11.374618910342825</v>
      </c>
      <c r="M93" s="524">
        <v>10268</v>
      </c>
      <c r="N93" s="107">
        <v>10.647696870398407</v>
      </c>
      <c r="O93" s="531">
        <v>10145</v>
      </c>
      <c r="P93" s="107">
        <v>10.520148495343966</v>
      </c>
      <c r="Q93" s="531">
        <v>8822</v>
      </c>
      <c r="R93" s="107">
        <v>9.1482257295144862</v>
      </c>
      <c r="S93" s="531">
        <v>5818</v>
      </c>
      <c r="T93" s="107">
        <v>6.0331418379409749</v>
      </c>
      <c r="U93" s="677">
        <v>740</v>
      </c>
      <c r="V93" s="678">
        <v>0.767364207644607</v>
      </c>
    </row>
    <row r="94" spans="1:35">
      <c r="A94" s="169" t="s">
        <v>15</v>
      </c>
      <c r="B94" s="513">
        <v>97317</v>
      </c>
      <c r="C94" s="525">
        <v>17454</v>
      </c>
      <c r="D94" s="321">
        <v>17.935201455038687</v>
      </c>
      <c r="E94" s="525">
        <v>12920</v>
      </c>
      <c r="F94" s="321">
        <v>13.276200458296083</v>
      </c>
      <c r="G94" s="525">
        <v>11200</v>
      </c>
      <c r="H94" s="321">
        <v>11.508780583043045</v>
      </c>
      <c r="I94" s="525">
        <v>11315</v>
      </c>
      <c r="J94" s="321">
        <v>11.626951097958219</v>
      </c>
      <c r="K94" s="525">
        <v>12501</v>
      </c>
      <c r="L94" s="321">
        <v>12.845648756126884</v>
      </c>
      <c r="M94" s="525">
        <v>9956</v>
      </c>
      <c r="N94" s="106">
        <v>10.230483882569336</v>
      </c>
      <c r="O94" s="532">
        <v>8943</v>
      </c>
      <c r="P94" s="106">
        <v>9.1895557816208875</v>
      </c>
      <c r="Q94" s="532">
        <v>7161</v>
      </c>
      <c r="R94" s="106">
        <v>7.358426585283147</v>
      </c>
      <c r="S94" s="532">
        <v>5255</v>
      </c>
      <c r="T94" s="106">
        <v>5.3998787467760003</v>
      </c>
      <c r="U94" s="679">
        <v>612</v>
      </c>
      <c r="V94" s="680">
        <v>0.62887265328770925</v>
      </c>
    </row>
    <row r="95" spans="1:35">
      <c r="A95" s="171" t="s">
        <v>18</v>
      </c>
      <c r="B95" s="512">
        <v>34098</v>
      </c>
      <c r="C95" s="524">
        <v>3338</v>
      </c>
      <c r="D95" s="323">
        <v>9.7894304651299198</v>
      </c>
      <c r="E95" s="524">
        <v>4091</v>
      </c>
      <c r="F95" s="323">
        <v>11.99777113027157</v>
      </c>
      <c r="G95" s="524">
        <v>5255</v>
      </c>
      <c r="H95" s="323">
        <v>15.411461082761452</v>
      </c>
      <c r="I95" s="524">
        <v>4720</v>
      </c>
      <c r="J95" s="323">
        <v>13.842454102879934</v>
      </c>
      <c r="K95" s="524">
        <v>3663</v>
      </c>
      <c r="L95" s="323">
        <v>10.742565546366356</v>
      </c>
      <c r="M95" s="524">
        <v>3223</v>
      </c>
      <c r="N95" s="107">
        <v>9.4521672825385643</v>
      </c>
      <c r="O95" s="531">
        <v>3874</v>
      </c>
      <c r="P95" s="107">
        <v>11.36137016833832</v>
      </c>
      <c r="Q95" s="531">
        <v>3642</v>
      </c>
      <c r="R95" s="107">
        <v>10.680978356501848</v>
      </c>
      <c r="S95" s="531">
        <v>2009</v>
      </c>
      <c r="T95" s="107">
        <v>5.8918411637046164</v>
      </c>
      <c r="U95" s="677">
        <v>283</v>
      </c>
      <c r="V95" s="678">
        <v>0.82996070150741974</v>
      </c>
    </row>
    <row r="96" spans="1:35">
      <c r="A96" s="169" t="s">
        <v>14</v>
      </c>
      <c r="B96" s="513">
        <v>18500</v>
      </c>
      <c r="C96" s="525">
        <v>1406</v>
      </c>
      <c r="D96" s="321">
        <v>7.6</v>
      </c>
      <c r="E96" s="525">
        <v>1892</v>
      </c>
      <c r="F96" s="321">
        <v>10.227027027027027</v>
      </c>
      <c r="G96" s="525">
        <v>2976</v>
      </c>
      <c r="H96" s="321">
        <v>16.086486486486486</v>
      </c>
      <c r="I96" s="525">
        <v>2427</v>
      </c>
      <c r="J96" s="321">
        <v>13.118918918918917</v>
      </c>
      <c r="K96" s="525">
        <v>1774</v>
      </c>
      <c r="L96" s="321">
        <v>9.5891891891891881</v>
      </c>
      <c r="M96" s="525">
        <v>1865</v>
      </c>
      <c r="N96" s="106">
        <v>10.081081081081081</v>
      </c>
      <c r="O96" s="532">
        <v>2339</v>
      </c>
      <c r="P96" s="106">
        <v>12.643243243243244</v>
      </c>
      <c r="Q96" s="532">
        <v>2255</v>
      </c>
      <c r="R96" s="106">
        <v>12.189189189189189</v>
      </c>
      <c r="S96" s="532">
        <v>1448</v>
      </c>
      <c r="T96" s="106">
        <v>7.827027027027027</v>
      </c>
      <c r="U96" s="679">
        <v>118</v>
      </c>
      <c r="V96" s="680">
        <v>0.63783783783783787</v>
      </c>
    </row>
    <row r="97" spans="1:22">
      <c r="A97" s="171" t="s">
        <v>13</v>
      </c>
      <c r="B97" s="512">
        <v>5714</v>
      </c>
      <c r="C97" s="524">
        <v>562</v>
      </c>
      <c r="D97" s="323">
        <v>9.8354917745887303</v>
      </c>
      <c r="E97" s="524">
        <v>837</v>
      </c>
      <c r="F97" s="323">
        <v>14.648232411620581</v>
      </c>
      <c r="G97" s="524">
        <v>860</v>
      </c>
      <c r="H97" s="323">
        <v>15.050752537626883</v>
      </c>
      <c r="I97" s="524">
        <v>662</v>
      </c>
      <c r="J97" s="323">
        <v>11.585579278963948</v>
      </c>
      <c r="K97" s="524">
        <v>665</v>
      </c>
      <c r="L97" s="323">
        <v>11.638081904095204</v>
      </c>
      <c r="M97" s="524">
        <v>555</v>
      </c>
      <c r="N97" s="107">
        <v>9.712985649282464</v>
      </c>
      <c r="O97" s="531">
        <v>612</v>
      </c>
      <c r="P97" s="107">
        <v>10.71053552677634</v>
      </c>
      <c r="Q97" s="531">
        <v>520</v>
      </c>
      <c r="R97" s="107">
        <v>9.100455022751138</v>
      </c>
      <c r="S97" s="531">
        <v>392</v>
      </c>
      <c r="T97" s="107">
        <v>6.8603430171508579</v>
      </c>
      <c r="U97" s="677">
        <v>49</v>
      </c>
      <c r="V97" s="678">
        <v>0.85754287714385724</v>
      </c>
    </row>
    <row r="98" spans="1:22">
      <c r="A98" s="169" t="s">
        <v>12</v>
      </c>
      <c r="B98" s="513">
        <v>17629</v>
      </c>
      <c r="C98" s="525">
        <v>2126</v>
      </c>
      <c r="D98" s="321">
        <v>12.059674400136139</v>
      </c>
      <c r="E98" s="525">
        <v>2841</v>
      </c>
      <c r="F98" s="321">
        <v>16.115491519655116</v>
      </c>
      <c r="G98" s="525">
        <v>2840</v>
      </c>
      <c r="H98" s="321">
        <v>16.109819048159281</v>
      </c>
      <c r="I98" s="525">
        <v>2243</v>
      </c>
      <c r="J98" s="321">
        <v>12.723353565148335</v>
      </c>
      <c r="K98" s="525">
        <v>1961</v>
      </c>
      <c r="L98" s="321">
        <v>11.123716603324068</v>
      </c>
      <c r="M98" s="525">
        <v>1577</v>
      </c>
      <c r="N98" s="106">
        <v>8.9454875489250671</v>
      </c>
      <c r="O98" s="532">
        <v>1503</v>
      </c>
      <c r="P98" s="106">
        <v>8.5257246582335924</v>
      </c>
      <c r="Q98" s="532">
        <v>1451</v>
      </c>
      <c r="R98" s="106">
        <v>8.2307561404503939</v>
      </c>
      <c r="S98" s="532">
        <v>902</v>
      </c>
      <c r="T98" s="106">
        <v>5.1165692892393215</v>
      </c>
      <c r="U98" s="679">
        <v>185</v>
      </c>
      <c r="V98" s="680">
        <v>1.0494072267286858</v>
      </c>
    </row>
    <row r="99" spans="1:22">
      <c r="A99" s="171" t="s">
        <v>11</v>
      </c>
      <c r="B99" s="512">
        <v>51302</v>
      </c>
      <c r="C99" s="524">
        <v>6820</v>
      </c>
      <c r="D99" s="323">
        <v>13.293828700635451</v>
      </c>
      <c r="E99" s="524">
        <v>6721</v>
      </c>
      <c r="F99" s="323">
        <v>13.100853767884294</v>
      </c>
      <c r="G99" s="524">
        <v>5973</v>
      </c>
      <c r="H99" s="323">
        <v>11.642820942653307</v>
      </c>
      <c r="I99" s="524">
        <v>5836</v>
      </c>
      <c r="J99" s="323">
        <v>11.375774823593622</v>
      </c>
      <c r="K99" s="524">
        <v>6227</v>
      </c>
      <c r="L99" s="323">
        <v>12.137928345873455</v>
      </c>
      <c r="M99" s="524">
        <v>5132</v>
      </c>
      <c r="N99" s="107">
        <v>10.00350863514093</v>
      </c>
      <c r="O99" s="531">
        <v>5385</v>
      </c>
      <c r="P99" s="107">
        <v>10.496666796616116</v>
      </c>
      <c r="Q99" s="531">
        <v>5236</v>
      </c>
      <c r="R99" s="107">
        <v>10.206229776616896</v>
      </c>
      <c r="S99" s="531">
        <v>3519</v>
      </c>
      <c r="T99" s="107">
        <v>6.8593817005184983</v>
      </c>
      <c r="U99" s="677">
        <v>453</v>
      </c>
      <c r="V99" s="678">
        <v>0.88300651046742806</v>
      </c>
    </row>
    <row r="100" spans="1:22">
      <c r="A100" s="169" t="s">
        <v>10</v>
      </c>
      <c r="B100" s="513">
        <v>11206</v>
      </c>
      <c r="C100" s="525">
        <v>1009</v>
      </c>
      <c r="D100" s="321">
        <v>9.0041049437801188</v>
      </c>
      <c r="E100" s="525">
        <v>1107</v>
      </c>
      <c r="F100" s="321">
        <v>9.8786364447617352</v>
      </c>
      <c r="G100" s="525">
        <v>1663</v>
      </c>
      <c r="H100" s="321">
        <v>14.84026414420846</v>
      </c>
      <c r="I100" s="525">
        <v>1292</v>
      </c>
      <c r="J100" s="321">
        <v>11.529537747635194</v>
      </c>
      <c r="K100" s="525">
        <v>1061</v>
      </c>
      <c r="L100" s="321">
        <v>9.4681420667499552</v>
      </c>
      <c r="M100" s="525">
        <v>1023</v>
      </c>
      <c r="N100" s="106">
        <v>9.1290380153489199</v>
      </c>
      <c r="O100" s="532">
        <v>1452</v>
      </c>
      <c r="P100" s="106">
        <v>12.95734427985008</v>
      </c>
      <c r="Q100" s="532">
        <v>1447</v>
      </c>
      <c r="R100" s="106">
        <v>12.912725325718366</v>
      </c>
      <c r="S100" s="532">
        <v>1047</v>
      </c>
      <c r="T100" s="106">
        <v>9.3432089951811523</v>
      </c>
      <c r="U100" s="679">
        <v>105</v>
      </c>
      <c r="V100" s="680">
        <v>0.93699803676601823</v>
      </c>
    </row>
    <row r="101" spans="1:22">
      <c r="A101" s="171" t="s">
        <v>9</v>
      </c>
      <c r="B101" s="512">
        <v>58547</v>
      </c>
      <c r="C101" s="524">
        <v>7533</v>
      </c>
      <c r="D101" s="323">
        <v>12.866585819939536</v>
      </c>
      <c r="E101" s="524">
        <v>7966</v>
      </c>
      <c r="F101" s="323">
        <v>13.606162570242711</v>
      </c>
      <c r="G101" s="524">
        <v>6798</v>
      </c>
      <c r="H101" s="323">
        <v>11.611184176815208</v>
      </c>
      <c r="I101" s="524">
        <v>6430</v>
      </c>
      <c r="J101" s="323">
        <v>10.982629340529831</v>
      </c>
      <c r="K101" s="524">
        <v>6672</v>
      </c>
      <c r="L101" s="323">
        <v>11.395972466565324</v>
      </c>
      <c r="M101" s="524">
        <v>6426</v>
      </c>
      <c r="N101" s="107">
        <v>10.97579722274412</v>
      </c>
      <c r="O101" s="531">
        <v>6629</v>
      </c>
      <c r="P101" s="107">
        <v>11.322527200368935</v>
      </c>
      <c r="Q101" s="531">
        <v>5913</v>
      </c>
      <c r="R101" s="107">
        <v>10.099578116726732</v>
      </c>
      <c r="S101" s="531">
        <v>3843</v>
      </c>
      <c r="T101" s="107">
        <v>6.5639571626214837</v>
      </c>
      <c r="U101" s="677">
        <v>337</v>
      </c>
      <c r="V101" s="678">
        <v>0.57560592344612027</v>
      </c>
    </row>
    <row r="102" spans="1:22">
      <c r="A102" s="169" t="s">
        <v>8</v>
      </c>
      <c r="B102" s="513">
        <v>124265</v>
      </c>
      <c r="C102" s="525">
        <v>16412</v>
      </c>
      <c r="D102" s="321">
        <v>13.207258681044543</v>
      </c>
      <c r="E102" s="525">
        <v>17403</v>
      </c>
      <c r="F102" s="321">
        <v>14.004747917756408</v>
      </c>
      <c r="G102" s="525">
        <v>14066</v>
      </c>
      <c r="H102" s="321">
        <v>11.31935782400515</v>
      </c>
      <c r="I102" s="525">
        <v>13432</v>
      </c>
      <c r="J102" s="321">
        <v>10.809157848147105</v>
      </c>
      <c r="K102" s="525">
        <v>15176</v>
      </c>
      <c r="L102" s="321">
        <v>12.21261014766829</v>
      </c>
      <c r="M102" s="525">
        <v>13180</v>
      </c>
      <c r="N102" s="106">
        <v>10.60636542872088</v>
      </c>
      <c r="O102" s="532">
        <v>12750</v>
      </c>
      <c r="P102" s="106">
        <v>10.260330744779303</v>
      </c>
      <c r="Q102" s="532">
        <v>12475</v>
      </c>
      <c r="R102" s="106">
        <v>10.039029493421317</v>
      </c>
      <c r="S102" s="532">
        <v>8674</v>
      </c>
      <c r="T102" s="106">
        <v>6.9802438337424055</v>
      </c>
      <c r="U102" s="679">
        <v>697</v>
      </c>
      <c r="V102" s="680">
        <v>0.5608980807146019</v>
      </c>
    </row>
    <row r="103" spans="1:22">
      <c r="A103" s="171" t="s">
        <v>7</v>
      </c>
      <c r="B103" s="512">
        <v>32960</v>
      </c>
      <c r="C103" s="524">
        <v>3828</v>
      </c>
      <c r="D103" s="323">
        <v>11.614077669902914</v>
      </c>
      <c r="E103" s="524">
        <v>4045</v>
      </c>
      <c r="F103" s="323">
        <v>12.272451456310678</v>
      </c>
      <c r="G103" s="524">
        <v>3661</v>
      </c>
      <c r="H103" s="323">
        <v>11.107402912621358</v>
      </c>
      <c r="I103" s="524">
        <v>3942</v>
      </c>
      <c r="J103" s="323">
        <v>11.95995145631068</v>
      </c>
      <c r="K103" s="524">
        <v>4385</v>
      </c>
      <c r="L103" s="323">
        <v>13.30400485436893</v>
      </c>
      <c r="M103" s="524">
        <v>3694</v>
      </c>
      <c r="N103" s="107">
        <v>11.20752427184466</v>
      </c>
      <c r="O103" s="531">
        <v>3526</v>
      </c>
      <c r="P103" s="107">
        <v>10.697815533980583</v>
      </c>
      <c r="Q103" s="531">
        <v>3441</v>
      </c>
      <c r="R103" s="107">
        <v>10.439927184466018</v>
      </c>
      <c r="S103" s="531">
        <v>2279</v>
      </c>
      <c r="T103" s="107">
        <v>6.9144417475728153</v>
      </c>
      <c r="U103" s="677">
        <v>159</v>
      </c>
      <c r="V103" s="678">
        <v>0.4824029126213592</v>
      </c>
    </row>
    <row r="104" spans="1:22">
      <c r="A104" s="169" t="s">
        <v>6</v>
      </c>
      <c r="B104" s="513">
        <v>6708</v>
      </c>
      <c r="C104" s="525">
        <v>913</v>
      </c>
      <c r="D104" s="321">
        <v>13.610614192009541</v>
      </c>
      <c r="E104" s="525">
        <v>1016</v>
      </c>
      <c r="F104" s="321">
        <v>15.146094215861657</v>
      </c>
      <c r="G104" s="525">
        <v>797</v>
      </c>
      <c r="H104" s="321">
        <v>11.881335718545021</v>
      </c>
      <c r="I104" s="525">
        <v>646</v>
      </c>
      <c r="J104" s="321">
        <v>9.6302921884317225</v>
      </c>
      <c r="K104" s="525">
        <v>895</v>
      </c>
      <c r="L104" s="321">
        <v>13.342277877161598</v>
      </c>
      <c r="M104" s="525">
        <v>684</v>
      </c>
      <c r="N104" s="106">
        <v>10.196779964221825</v>
      </c>
      <c r="O104" s="532">
        <v>668</v>
      </c>
      <c r="P104" s="106">
        <v>9.9582587954680974</v>
      </c>
      <c r="Q104" s="532">
        <v>597</v>
      </c>
      <c r="R104" s="106">
        <v>8.8998211091234349</v>
      </c>
      <c r="S104" s="532">
        <v>458</v>
      </c>
      <c r="T104" s="106">
        <v>6.8276684555754326</v>
      </c>
      <c r="U104" s="679">
        <v>34</v>
      </c>
      <c r="V104" s="680">
        <v>0.5068574836016696</v>
      </c>
    </row>
    <row r="105" spans="1:22">
      <c r="A105" s="171" t="s">
        <v>5</v>
      </c>
      <c r="B105" s="512">
        <v>30191</v>
      </c>
      <c r="C105" s="524">
        <v>2383</v>
      </c>
      <c r="D105" s="323">
        <v>7.8930807194196939</v>
      </c>
      <c r="E105" s="524">
        <v>3398</v>
      </c>
      <c r="F105" s="323">
        <v>11.255009771123845</v>
      </c>
      <c r="G105" s="524">
        <v>4881</v>
      </c>
      <c r="H105" s="323">
        <v>16.167069656520155</v>
      </c>
      <c r="I105" s="524">
        <v>3716</v>
      </c>
      <c r="J105" s="323">
        <v>12.308303799145442</v>
      </c>
      <c r="K105" s="524">
        <v>2686</v>
      </c>
      <c r="L105" s="323">
        <v>8.8966910668742329</v>
      </c>
      <c r="M105" s="524">
        <v>3309</v>
      </c>
      <c r="N105" s="107">
        <v>10.960219933092644</v>
      </c>
      <c r="O105" s="531">
        <v>3881</v>
      </c>
      <c r="P105" s="107">
        <v>12.854824285383062</v>
      </c>
      <c r="Q105" s="531">
        <v>3383</v>
      </c>
      <c r="R105" s="107">
        <v>11.205326090556788</v>
      </c>
      <c r="S105" s="531">
        <v>2413</v>
      </c>
      <c r="T105" s="107">
        <v>7.9924480805538076</v>
      </c>
      <c r="U105" s="677">
        <v>141</v>
      </c>
      <c r="V105" s="678">
        <v>0.46702659733033025</v>
      </c>
    </row>
    <row r="106" spans="1:22">
      <c r="A106" s="169" t="s">
        <v>4</v>
      </c>
      <c r="B106" s="513">
        <v>16111</v>
      </c>
      <c r="C106" s="525">
        <v>1492</v>
      </c>
      <c r="D106" s="321">
        <v>9.260753522438085</v>
      </c>
      <c r="E106" s="525">
        <v>1796</v>
      </c>
      <c r="F106" s="321">
        <v>11.147663087331637</v>
      </c>
      <c r="G106" s="525">
        <v>2288</v>
      </c>
      <c r="H106" s="321">
        <v>14.201477251567251</v>
      </c>
      <c r="I106" s="525">
        <v>1547</v>
      </c>
      <c r="J106" s="321">
        <v>9.602135187139222</v>
      </c>
      <c r="K106" s="525">
        <v>1051</v>
      </c>
      <c r="L106" s="321">
        <v>6.5234932654707967</v>
      </c>
      <c r="M106" s="525">
        <v>1591</v>
      </c>
      <c r="N106" s="106">
        <v>9.8752405189001298</v>
      </c>
      <c r="O106" s="532">
        <v>2312</v>
      </c>
      <c r="P106" s="106">
        <v>14.350443796164111</v>
      </c>
      <c r="Q106" s="532">
        <v>2283</v>
      </c>
      <c r="R106" s="106">
        <v>14.170442554776239</v>
      </c>
      <c r="S106" s="532">
        <v>1691</v>
      </c>
      <c r="T106" s="106">
        <v>10.495934454720377</v>
      </c>
      <c r="U106" s="679">
        <v>60</v>
      </c>
      <c r="V106" s="680">
        <v>0.37241636149214824</v>
      </c>
    </row>
    <row r="107" spans="1:22">
      <c r="A107" s="171" t="s">
        <v>3</v>
      </c>
      <c r="B107" s="512">
        <v>21039</v>
      </c>
      <c r="C107" s="526">
        <v>2187</v>
      </c>
      <c r="D107" s="323">
        <v>10.394980750035648</v>
      </c>
      <c r="E107" s="526">
        <v>2737</v>
      </c>
      <c r="F107" s="323">
        <v>13.009173439802272</v>
      </c>
      <c r="G107" s="526">
        <v>2402</v>
      </c>
      <c r="H107" s="323">
        <v>11.416892437853509</v>
      </c>
      <c r="I107" s="526">
        <v>2337</v>
      </c>
      <c r="J107" s="323">
        <v>11.107942392699274</v>
      </c>
      <c r="K107" s="526">
        <v>2638</v>
      </c>
      <c r="L107" s="323">
        <v>12.538618755644279</v>
      </c>
      <c r="M107" s="526">
        <v>2461</v>
      </c>
      <c r="N107" s="107">
        <v>11.697324017301202</v>
      </c>
      <c r="O107" s="533">
        <v>2589</v>
      </c>
      <c r="P107" s="107">
        <v>12.305717952374163</v>
      </c>
      <c r="Q107" s="533">
        <v>2218</v>
      </c>
      <c r="R107" s="107">
        <v>10.542326156186132</v>
      </c>
      <c r="S107" s="533">
        <v>1305</v>
      </c>
      <c r="T107" s="107">
        <v>6.2027662911735355</v>
      </c>
      <c r="U107" s="681">
        <v>165</v>
      </c>
      <c r="V107" s="678">
        <v>0.78425780692998726</v>
      </c>
    </row>
    <row r="108" spans="1:22" ht="14.5" thickBot="1">
      <c r="A108" s="175" t="s">
        <v>2</v>
      </c>
      <c r="B108" s="513">
        <v>15609</v>
      </c>
      <c r="C108" s="525">
        <v>1252</v>
      </c>
      <c r="D108" s="321">
        <v>8.0210135178422703</v>
      </c>
      <c r="E108" s="525">
        <v>1829</v>
      </c>
      <c r="F108" s="321">
        <v>11.717598821192901</v>
      </c>
      <c r="G108" s="525">
        <v>2603</v>
      </c>
      <c r="H108" s="321">
        <v>16.676276507143314</v>
      </c>
      <c r="I108" s="525">
        <v>1710</v>
      </c>
      <c r="J108" s="321">
        <v>10.95521814337882</v>
      </c>
      <c r="K108" s="525">
        <v>1136</v>
      </c>
      <c r="L108" s="321">
        <v>7.2778525209814857</v>
      </c>
      <c r="M108" s="525">
        <v>1373</v>
      </c>
      <c r="N108" s="106">
        <v>8.7962073162918841</v>
      </c>
      <c r="O108" s="532">
        <v>2070</v>
      </c>
      <c r="P108" s="106">
        <v>13.261579857774361</v>
      </c>
      <c r="Q108" s="532">
        <v>2147</v>
      </c>
      <c r="R108" s="106">
        <v>13.754885002242295</v>
      </c>
      <c r="S108" s="532">
        <v>1407</v>
      </c>
      <c r="T108" s="106">
        <v>9.0140303670959057</v>
      </c>
      <c r="U108" s="679">
        <v>82</v>
      </c>
      <c r="V108" s="680">
        <v>0.5253379460567621</v>
      </c>
    </row>
    <row r="109" spans="1:22">
      <c r="A109" s="176" t="s">
        <v>17</v>
      </c>
      <c r="B109" s="514">
        <v>511915</v>
      </c>
      <c r="C109" s="527">
        <v>73790</v>
      </c>
      <c r="D109" s="326">
        <v>14.414502407626268</v>
      </c>
      <c r="E109" s="527">
        <v>69678</v>
      </c>
      <c r="F109" s="326">
        <v>13.611244054188685</v>
      </c>
      <c r="G109" s="527">
        <v>58797</v>
      </c>
      <c r="H109" s="326">
        <v>11.485695867477999</v>
      </c>
      <c r="I109" s="527">
        <v>57168</v>
      </c>
      <c r="J109" s="326">
        <v>11.167478976001876</v>
      </c>
      <c r="K109" s="527">
        <v>62089</v>
      </c>
      <c r="L109" s="326">
        <v>12.128771378060812</v>
      </c>
      <c r="M109" s="527">
        <v>53933</v>
      </c>
      <c r="N109" s="108">
        <v>10.535538126446774</v>
      </c>
      <c r="O109" s="534">
        <v>52750</v>
      </c>
      <c r="P109" s="108">
        <v>10.304445073889219</v>
      </c>
      <c r="Q109" s="534">
        <v>47834</v>
      </c>
      <c r="R109" s="108">
        <v>9.3441293964818364</v>
      </c>
      <c r="S109" s="534">
        <v>32445</v>
      </c>
      <c r="T109" s="108">
        <v>6.337966263930535</v>
      </c>
      <c r="U109" s="682">
        <v>3431</v>
      </c>
      <c r="V109" s="683">
        <v>0.67022845589599833</v>
      </c>
    </row>
    <row r="110" spans="1:22">
      <c r="A110" s="176" t="s">
        <v>19</v>
      </c>
      <c r="B110" s="515">
        <v>125715</v>
      </c>
      <c r="C110" s="528">
        <v>10880</v>
      </c>
      <c r="D110" s="328">
        <v>8.654496281271129</v>
      </c>
      <c r="E110" s="528">
        <v>14113</v>
      </c>
      <c r="F110" s="328">
        <v>11.226186214851051</v>
      </c>
      <c r="G110" s="528">
        <v>19666</v>
      </c>
      <c r="H110" s="328">
        <v>15.643320208407907</v>
      </c>
      <c r="I110" s="528">
        <v>15412</v>
      </c>
      <c r="J110" s="328">
        <v>12.259475798432963</v>
      </c>
      <c r="K110" s="528">
        <v>11371</v>
      </c>
      <c r="L110" s="328">
        <v>9.045062243964523</v>
      </c>
      <c r="M110" s="528">
        <v>12384</v>
      </c>
      <c r="N110" s="109">
        <v>9.8508531201527259</v>
      </c>
      <c r="O110" s="535">
        <v>15928</v>
      </c>
      <c r="P110" s="109">
        <v>12.66992801177266</v>
      </c>
      <c r="Q110" s="535">
        <v>15157</v>
      </c>
      <c r="R110" s="109">
        <v>12.056636041840671</v>
      </c>
      <c r="S110" s="535">
        <v>10015</v>
      </c>
      <c r="T110" s="109">
        <v>7.9664320089090399</v>
      </c>
      <c r="U110" s="684">
        <v>789</v>
      </c>
      <c r="V110" s="685">
        <v>0.6276100703973273</v>
      </c>
    </row>
    <row r="111" spans="1:22" ht="14.5" thickBot="1">
      <c r="A111" s="179" t="s">
        <v>20</v>
      </c>
      <c r="B111" s="516">
        <v>637630</v>
      </c>
      <c r="C111" s="529">
        <v>84670</v>
      </c>
      <c r="D111" s="330">
        <v>13.278860781330865</v>
      </c>
      <c r="E111" s="529">
        <v>83791</v>
      </c>
      <c r="F111" s="330">
        <v>13.141006539842856</v>
      </c>
      <c r="G111" s="529">
        <v>78463</v>
      </c>
      <c r="H111" s="330">
        <v>12.30541222966297</v>
      </c>
      <c r="I111" s="529">
        <v>72580</v>
      </c>
      <c r="J111" s="330">
        <v>11.382776845506013</v>
      </c>
      <c r="K111" s="529">
        <v>73460</v>
      </c>
      <c r="L111" s="330">
        <v>11.520787917757948</v>
      </c>
      <c r="M111" s="529">
        <v>66317</v>
      </c>
      <c r="N111" s="110">
        <v>10.40054577105845</v>
      </c>
      <c r="O111" s="536">
        <v>68678</v>
      </c>
      <c r="P111" s="110">
        <v>10.77082320467983</v>
      </c>
      <c r="Q111" s="536">
        <v>62991</v>
      </c>
      <c r="R111" s="110">
        <v>9.8789266502517137</v>
      </c>
      <c r="S111" s="536">
        <v>42460</v>
      </c>
      <c r="T111" s="110">
        <v>6.6590342361557644</v>
      </c>
      <c r="U111" s="686">
        <v>4220</v>
      </c>
      <c r="V111" s="687">
        <v>0.66182582375358745</v>
      </c>
    </row>
    <row r="112" spans="1:22" ht="15" customHeight="1">
      <c r="A112" s="844" t="s">
        <v>243</v>
      </c>
      <c r="B112" s="844"/>
      <c r="C112" s="844"/>
      <c r="D112" s="844"/>
      <c r="E112" s="844"/>
      <c r="F112" s="844"/>
      <c r="G112" s="844"/>
      <c r="H112" s="844"/>
      <c r="I112" s="844"/>
      <c r="J112" s="844"/>
      <c r="K112" s="844"/>
      <c r="L112" s="844"/>
      <c r="M112" s="844"/>
      <c r="N112" s="844"/>
      <c r="O112" s="844"/>
      <c r="P112" s="844"/>
      <c r="Q112" s="844"/>
      <c r="R112" s="844"/>
      <c r="S112" s="844"/>
      <c r="T112" s="844"/>
      <c r="U112" s="844"/>
      <c r="V112" s="844"/>
    </row>
    <row r="113" spans="1:22" ht="14.25" customHeight="1">
      <c r="A113" s="851" t="s">
        <v>304</v>
      </c>
      <c r="B113" s="851"/>
      <c r="C113" s="851"/>
      <c r="D113" s="851"/>
      <c r="E113" s="851"/>
      <c r="F113" s="851"/>
      <c r="G113" s="851"/>
      <c r="H113" s="851"/>
      <c r="I113" s="851"/>
      <c r="J113" s="851"/>
      <c r="K113" s="851"/>
      <c r="L113" s="851"/>
      <c r="M113" s="851"/>
      <c r="N113" s="851"/>
      <c r="O113" s="851"/>
      <c r="P113" s="851"/>
      <c r="Q113" s="851"/>
      <c r="R113" s="851"/>
      <c r="S113" s="851"/>
      <c r="T113" s="851"/>
      <c r="U113" s="851"/>
      <c r="V113" s="851"/>
    </row>
    <row r="114" spans="1:22">
      <c r="A114" s="868"/>
      <c r="B114" s="868"/>
      <c r="C114" s="314"/>
      <c r="D114" s="315"/>
      <c r="E114" s="316"/>
      <c r="F114" s="316"/>
      <c r="G114" s="316"/>
      <c r="H114" s="316"/>
      <c r="I114" s="316"/>
      <c r="J114" s="316"/>
      <c r="K114" s="316"/>
      <c r="L114" s="316"/>
      <c r="M114" s="316"/>
      <c r="N114" s="11"/>
      <c r="O114" s="11"/>
      <c r="P114" s="11"/>
      <c r="Q114" s="11"/>
      <c r="R114" s="11"/>
      <c r="S114" s="11"/>
      <c r="T114" s="11"/>
      <c r="U114" s="3"/>
      <c r="V114" s="3"/>
    </row>
    <row r="115" spans="1:22" ht="23.5">
      <c r="A115" s="795">
        <v>2019</v>
      </c>
      <c r="B115" s="795"/>
      <c r="C115" s="795"/>
      <c r="D115" s="795"/>
      <c r="E115" s="795"/>
      <c r="F115" s="795"/>
      <c r="G115" s="795"/>
      <c r="H115" s="795"/>
      <c r="I115" s="795"/>
      <c r="J115" s="795"/>
      <c r="K115" s="795"/>
      <c r="L115" s="795"/>
      <c r="M115" s="795"/>
      <c r="N115" s="858"/>
      <c r="O115" s="858"/>
      <c r="P115" s="858"/>
      <c r="Q115" s="858"/>
      <c r="R115" s="858"/>
      <c r="S115" s="858"/>
      <c r="T115" s="858"/>
      <c r="U115" s="858"/>
      <c r="V115" s="858"/>
    </row>
    <row r="116" spans="1:22" ht="14.5">
      <c r="A116" s="271"/>
      <c r="B116" s="271"/>
      <c r="C116" s="314"/>
      <c r="D116" s="315"/>
      <c r="E116" s="316"/>
      <c r="F116" s="316"/>
      <c r="G116" s="316"/>
      <c r="H116" s="316"/>
      <c r="I116" s="316"/>
      <c r="J116" s="316"/>
      <c r="K116" s="316"/>
      <c r="L116" s="316"/>
      <c r="M116" s="316"/>
      <c r="N116" s="11"/>
      <c r="O116" s="11"/>
      <c r="P116" s="11"/>
      <c r="Q116" s="11"/>
      <c r="R116" s="11"/>
      <c r="S116" s="11"/>
      <c r="T116" s="11"/>
      <c r="U116" s="3"/>
      <c r="V116" s="3"/>
    </row>
    <row r="117" spans="1:22" ht="16.5">
      <c r="A117" s="853" t="s">
        <v>269</v>
      </c>
      <c r="B117" s="853"/>
      <c r="C117" s="853"/>
      <c r="D117" s="853"/>
      <c r="E117" s="853"/>
      <c r="F117" s="853"/>
      <c r="G117" s="853"/>
      <c r="H117" s="853"/>
      <c r="I117" s="853"/>
      <c r="J117" s="853"/>
      <c r="K117" s="853"/>
      <c r="L117" s="853"/>
      <c r="M117" s="853"/>
      <c r="N117" s="853"/>
      <c r="O117" s="853"/>
      <c r="P117" s="853"/>
      <c r="Q117" s="853"/>
      <c r="R117" s="853"/>
      <c r="S117" s="853"/>
      <c r="T117" s="853"/>
      <c r="U117" s="853"/>
      <c r="V117" s="853"/>
    </row>
    <row r="118" spans="1:22" ht="14.5">
      <c r="A118" s="805" t="s">
        <v>21</v>
      </c>
      <c r="B118" s="852" t="s">
        <v>22</v>
      </c>
      <c r="C118" s="857" t="s">
        <v>23</v>
      </c>
      <c r="D118" s="865"/>
      <c r="E118" s="865"/>
      <c r="F118" s="865"/>
      <c r="G118" s="865"/>
      <c r="H118" s="865"/>
      <c r="I118" s="865"/>
      <c r="J118" s="865"/>
      <c r="K118" s="865"/>
      <c r="L118" s="865"/>
      <c r="M118" s="865"/>
      <c r="N118" s="866"/>
      <c r="O118" s="866"/>
      <c r="P118" s="866"/>
      <c r="Q118" s="866"/>
      <c r="R118" s="866"/>
      <c r="S118" s="866"/>
      <c r="T118" s="866"/>
      <c r="U118" s="866"/>
      <c r="V118" s="866"/>
    </row>
    <row r="119" spans="1:22" ht="34.5" customHeight="1">
      <c r="A119" s="810"/>
      <c r="B119" s="822"/>
      <c r="C119" s="811" t="s">
        <v>44</v>
      </c>
      <c r="D119" s="810"/>
      <c r="E119" s="811" t="s">
        <v>30</v>
      </c>
      <c r="F119" s="810"/>
      <c r="G119" s="811" t="s">
        <v>31</v>
      </c>
      <c r="H119" s="810"/>
      <c r="I119" s="811" t="s">
        <v>32</v>
      </c>
      <c r="J119" s="810"/>
      <c r="K119" s="811" t="s">
        <v>33</v>
      </c>
      <c r="L119" s="810"/>
      <c r="M119" s="811" t="s">
        <v>34</v>
      </c>
      <c r="N119" s="810"/>
      <c r="O119" s="811" t="s">
        <v>40</v>
      </c>
      <c r="P119" s="810"/>
      <c r="Q119" s="811" t="s">
        <v>41</v>
      </c>
      <c r="R119" s="810"/>
      <c r="S119" s="811" t="s">
        <v>35</v>
      </c>
      <c r="T119" s="810"/>
      <c r="U119" s="860" t="s">
        <v>36</v>
      </c>
      <c r="V119" s="796"/>
    </row>
    <row r="120" spans="1:22" ht="19.5" customHeight="1" thickBot="1">
      <c r="A120" s="867"/>
      <c r="B120" s="537" t="s">
        <v>0</v>
      </c>
      <c r="C120" s="428" t="s">
        <v>0</v>
      </c>
      <c r="D120" s="538" t="s">
        <v>1</v>
      </c>
      <c r="E120" s="539" t="s">
        <v>0</v>
      </c>
      <c r="F120" s="538" t="s">
        <v>1</v>
      </c>
      <c r="G120" s="539" t="s">
        <v>0</v>
      </c>
      <c r="H120" s="538" t="s">
        <v>1</v>
      </c>
      <c r="I120" s="539" t="s">
        <v>0</v>
      </c>
      <c r="J120" s="538" t="s">
        <v>1</v>
      </c>
      <c r="K120" s="539" t="s">
        <v>0</v>
      </c>
      <c r="L120" s="538" t="s">
        <v>1</v>
      </c>
      <c r="M120" s="539" t="s">
        <v>0</v>
      </c>
      <c r="N120" s="538" t="s">
        <v>1</v>
      </c>
      <c r="O120" s="541" t="s">
        <v>0</v>
      </c>
      <c r="P120" s="538" t="s">
        <v>1</v>
      </c>
      <c r="Q120" s="541" t="s">
        <v>0</v>
      </c>
      <c r="R120" s="538" t="s">
        <v>1</v>
      </c>
      <c r="S120" s="541" t="s">
        <v>0</v>
      </c>
      <c r="T120" s="540" t="s">
        <v>1</v>
      </c>
      <c r="U120" s="676" t="s">
        <v>0</v>
      </c>
      <c r="V120" s="538" t="s">
        <v>1</v>
      </c>
    </row>
    <row r="121" spans="1:22">
      <c r="A121" s="171" t="s">
        <v>16</v>
      </c>
      <c r="B121" s="512">
        <v>92336</v>
      </c>
      <c r="C121" s="524">
        <v>15164</v>
      </c>
      <c r="D121" s="323">
        <f t="shared" ref="D121:D139" si="8">C121/B121*100</f>
        <v>16.42263039334604</v>
      </c>
      <c r="E121" s="524">
        <v>12518</v>
      </c>
      <c r="F121" s="323">
        <f t="shared" ref="F121:F129" si="9">E121/B121*100</f>
        <v>13.557009183850285</v>
      </c>
      <c r="G121" s="524">
        <v>9731</v>
      </c>
      <c r="H121" s="323">
        <f t="shared" ref="H121:H139" si="10">G121/B121*100</f>
        <v>10.53868480332698</v>
      </c>
      <c r="I121" s="524">
        <v>10060</v>
      </c>
      <c r="J121" s="323">
        <f t="shared" ref="J121:J139" si="11">I121/B121*100</f>
        <v>10.894992202391267</v>
      </c>
      <c r="K121" s="524">
        <v>10413</v>
      </c>
      <c r="L121" s="323">
        <f t="shared" ref="L121:L131" si="12">K121/B121*100</f>
        <v>11.277291630566626</v>
      </c>
      <c r="M121" s="524">
        <v>10013</v>
      </c>
      <c r="N121" s="107">
        <f>M121/B121*100</f>
        <v>10.844091145382082</v>
      </c>
      <c r="O121" s="531">
        <v>10156</v>
      </c>
      <c r="P121" s="107">
        <f t="shared" ref="P121:P139" si="13">O121/B121*100</f>
        <v>10.998960318835557</v>
      </c>
      <c r="Q121" s="531">
        <v>8388</v>
      </c>
      <c r="R121" s="107">
        <f t="shared" ref="R121:R129" si="14">Q121/B121*100</f>
        <v>9.0842141743198752</v>
      </c>
      <c r="S121" s="531">
        <v>5336</v>
      </c>
      <c r="T121" s="107">
        <f>S121/B121*100</f>
        <v>5.7788944723618094</v>
      </c>
      <c r="U121" s="677">
        <v>557</v>
      </c>
      <c r="V121" s="678">
        <f t="shared" ref="V121:V139" si="15">U121/B121*100</f>
        <v>0.60323167561947666</v>
      </c>
    </row>
    <row r="122" spans="1:22">
      <c r="A122" s="169" t="s">
        <v>15</v>
      </c>
      <c r="B122" s="513">
        <v>91903</v>
      </c>
      <c r="C122" s="525">
        <v>16311</v>
      </c>
      <c r="D122" s="321">
        <f t="shared" si="8"/>
        <v>17.748060455044993</v>
      </c>
      <c r="E122" s="525">
        <v>12334</v>
      </c>
      <c r="F122" s="321">
        <f t="shared" si="9"/>
        <v>13.420671795262395</v>
      </c>
      <c r="G122" s="525">
        <v>10414</v>
      </c>
      <c r="H122" s="321">
        <f t="shared" si="10"/>
        <v>11.331512573038966</v>
      </c>
      <c r="I122" s="525">
        <v>10985</v>
      </c>
      <c r="J122" s="321">
        <f t="shared" si="11"/>
        <v>11.952819820898121</v>
      </c>
      <c r="K122" s="525">
        <v>11580</v>
      </c>
      <c r="L122" s="321">
        <f t="shared" si="12"/>
        <v>12.600241559035069</v>
      </c>
      <c r="M122" s="525">
        <v>9262</v>
      </c>
      <c r="N122" s="106">
        <f>M122/B122*100</f>
        <v>10.078017039704907</v>
      </c>
      <c r="O122" s="532">
        <v>8580</v>
      </c>
      <c r="P122" s="106">
        <f t="shared" si="13"/>
        <v>9.3359302743109573</v>
      </c>
      <c r="Q122" s="532">
        <v>7058</v>
      </c>
      <c r="R122" s="106">
        <f t="shared" si="14"/>
        <v>7.6798363491942592</v>
      </c>
      <c r="S122" s="532">
        <v>4917</v>
      </c>
      <c r="T122" s="106">
        <f>S122/B122*100</f>
        <v>5.3502061956628184</v>
      </c>
      <c r="U122" s="679">
        <v>462</v>
      </c>
      <c r="V122" s="680">
        <f t="shared" si="15"/>
        <v>0.5027039378475131</v>
      </c>
    </row>
    <row r="123" spans="1:22">
      <c r="A123" s="171" t="s">
        <v>18</v>
      </c>
      <c r="B123" s="512">
        <v>32558</v>
      </c>
      <c r="C123" s="524">
        <v>2907</v>
      </c>
      <c r="D123" s="323">
        <f t="shared" si="8"/>
        <v>8.9286811229190981</v>
      </c>
      <c r="E123" s="524">
        <v>4256</v>
      </c>
      <c r="F123" s="323">
        <f t="shared" si="9"/>
        <v>13.072056023097241</v>
      </c>
      <c r="G123" s="524">
        <v>4944</v>
      </c>
      <c r="H123" s="323">
        <f t="shared" si="10"/>
        <v>15.185207936605444</v>
      </c>
      <c r="I123" s="524">
        <v>4386</v>
      </c>
      <c r="J123" s="323">
        <f t="shared" si="11"/>
        <v>13.471343448614782</v>
      </c>
      <c r="K123" s="524">
        <v>3287</v>
      </c>
      <c r="L123" s="323">
        <f t="shared" si="12"/>
        <v>10.095828982124209</v>
      </c>
      <c r="M123" s="524">
        <v>3370</v>
      </c>
      <c r="N123" s="107">
        <v>10.3</v>
      </c>
      <c r="O123" s="531">
        <v>3890</v>
      </c>
      <c r="P123" s="107">
        <f t="shared" si="13"/>
        <v>11.947908348178634</v>
      </c>
      <c r="Q123" s="531">
        <v>3375</v>
      </c>
      <c r="R123" s="107">
        <f t="shared" si="14"/>
        <v>10.366115854782235</v>
      </c>
      <c r="S123" s="531">
        <v>1883</v>
      </c>
      <c r="T123" s="107">
        <f>S123/B123*100</f>
        <v>5.7835247865347998</v>
      </c>
      <c r="U123" s="677">
        <v>260</v>
      </c>
      <c r="V123" s="678">
        <f t="shared" si="15"/>
        <v>0.79857485103507586</v>
      </c>
    </row>
    <row r="124" spans="1:22">
      <c r="A124" s="169" t="s">
        <v>14</v>
      </c>
      <c r="B124" s="513">
        <v>17494</v>
      </c>
      <c r="C124" s="525">
        <v>1202</v>
      </c>
      <c r="D124" s="321">
        <f t="shared" si="8"/>
        <v>6.87092717503144</v>
      </c>
      <c r="E124" s="525">
        <v>2000</v>
      </c>
      <c r="F124" s="321">
        <f t="shared" si="9"/>
        <v>11.432491139819366</v>
      </c>
      <c r="G124" s="525">
        <v>2662</v>
      </c>
      <c r="H124" s="321">
        <f t="shared" si="10"/>
        <v>15.216645707099577</v>
      </c>
      <c r="I124" s="525">
        <v>2092</v>
      </c>
      <c r="J124" s="321">
        <f t="shared" si="11"/>
        <v>11.958385732251058</v>
      </c>
      <c r="K124" s="525">
        <v>1534</v>
      </c>
      <c r="L124" s="321">
        <f t="shared" si="12"/>
        <v>8.7687207042414546</v>
      </c>
      <c r="M124" s="525">
        <v>1972</v>
      </c>
      <c r="N124" s="106">
        <f t="shared" ref="N124:N139" si="16">M124/B124*100</f>
        <v>11.272436263861895</v>
      </c>
      <c r="O124" s="532">
        <v>2324</v>
      </c>
      <c r="P124" s="106">
        <f t="shared" si="13"/>
        <v>13.284554704470104</v>
      </c>
      <c r="Q124" s="532">
        <v>2180</v>
      </c>
      <c r="R124" s="106">
        <f t="shared" si="14"/>
        <v>12.461415342403109</v>
      </c>
      <c r="S124" s="532">
        <v>1425</v>
      </c>
      <c r="T124" s="106">
        <v>8</v>
      </c>
      <c r="U124" s="679">
        <v>103</v>
      </c>
      <c r="V124" s="680">
        <f t="shared" si="15"/>
        <v>0.58877329370069731</v>
      </c>
    </row>
    <row r="125" spans="1:22">
      <c r="A125" s="171" t="s">
        <v>13</v>
      </c>
      <c r="B125" s="512">
        <v>5314</v>
      </c>
      <c r="C125" s="524">
        <v>498</v>
      </c>
      <c r="D125" s="323">
        <f t="shared" si="8"/>
        <v>9.3714715844937899</v>
      </c>
      <c r="E125" s="524">
        <v>795</v>
      </c>
      <c r="F125" s="323">
        <f t="shared" si="9"/>
        <v>14.960481746330448</v>
      </c>
      <c r="G125" s="524">
        <v>773</v>
      </c>
      <c r="H125" s="323">
        <f t="shared" si="10"/>
        <v>14.546480993601808</v>
      </c>
      <c r="I125" s="524">
        <v>622</v>
      </c>
      <c r="J125" s="323">
        <f t="shared" si="11"/>
        <v>11.704930372600678</v>
      </c>
      <c r="K125" s="524">
        <v>578</v>
      </c>
      <c r="L125" s="323">
        <f t="shared" si="12"/>
        <v>10.876928867143395</v>
      </c>
      <c r="M125" s="524">
        <v>539</v>
      </c>
      <c r="N125" s="107">
        <f t="shared" si="16"/>
        <v>10.143018441851712</v>
      </c>
      <c r="O125" s="531">
        <v>620</v>
      </c>
      <c r="P125" s="107">
        <f t="shared" si="13"/>
        <v>11.667293940534437</v>
      </c>
      <c r="Q125" s="531">
        <v>470</v>
      </c>
      <c r="R125" s="107">
        <f t="shared" si="14"/>
        <v>8.8445615355664273</v>
      </c>
      <c r="S125" s="531">
        <v>376</v>
      </c>
      <c r="T125" s="107">
        <f t="shared" ref="T125:T139" si="17">S125/B125*100</f>
        <v>7.0756492284531429</v>
      </c>
      <c r="U125" s="677">
        <v>43</v>
      </c>
      <c r="V125" s="678">
        <f t="shared" si="15"/>
        <v>0.80918328942416251</v>
      </c>
    </row>
    <row r="126" spans="1:22">
      <c r="A126" s="169" t="s">
        <v>12</v>
      </c>
      <c r="B126" s="513">
        <v>16590</v>
      </c>
      <c r="C126" s="525">
        <v>1966</v>
      </c>
      <c r="D126" s="321">
        <f t="shared" si="8"/>
        <v>11.85051235684147</v>
      </c>
      <c r="E126" s="525">
        <v>2769</v>
      </c>
      <c r="F126" s="321">
        <f t="shared" si="9"/>
        <v>16.690777576853527</v>
      </c>
      <c r="G126" s="525">
        <v>2673</v>
      </c>
      <c r="H126" s="321">
        <f t="shared" si="10"/>
        <v>16.112115732368899</v>
      </c>
      <c r="I126" s="525">
        <v>2026</v>
      </c>
      <c r="J126" s="321">
        <f t="shared" si="11"/>
        <v>12.212176009644365</v>
      </c>
      <c r="K126" s="525">
        <v>1763</v>
      </c>
      <c r="L126" s="321">
        <f t="shared" si="12"/>
        <v>10.626883664858349</v>
      </c>
      <c r="M126" s="525">
        <v>1500</v>
      </c>
      <c r="N126" s="106">
        <f t="shared" si="16"/>
        <v>9.0415913200723335</v>
      </c>
      <c r="O126" s="532">
        <v>1481</v>
      </c>
      <c r="P126" s="106">
        <f t="shared" si="13"/>
        <v>8.9270644966847499</v>
      </c>
      <c r="Q126" s="532">
        <v>1368</v>
      </c>
      <c r="R126" s="106">
        <f t="shared" si="14"/>
        <v>8.2459312839059677</v>
      </c>
      <c r="S126" s="532">
        <v>880</v>
      </c>
      <c r="T126" s="106">
        <f t="shared" si="17"/>
        <v>5.3044002411091018</v>
      </c>
      <c r="U126" s="679">
        <v>164</v>
      </c>
      <c r="V126" s="680">
        <f t="shared" si="15"/>
        <v>0.98854731766124182</v>
      </c>
    </row>
    <row r="127" spans="1:22">
      <c r="A127" s="171" t="s">
        <v>11</v>
      </c>
      <c r="B127" s="512">
        <v>49481</v>
      </c>
      <c r="C127" s="524">
        <v>6475</v>
      </c>
      <c r="D127" s="323">
        <f t="shared" si="8"/>
        <v>13.085830925001515</v>
      </c>
      <c r="E127" s="524">
        <v>6408</v>
      </c>
      <c r="F127" s="323">
        <f t="shared" si="9"/>
        <v>12.950425415816172</v>
      </c>
      <c r="G127" s="524">
        <v>5603</v>
      </c>
      <c r="H127" s="323">
        <f t="shared" si="10"/>
        <v>11.323538327843011</v>
      </c>
      <c r="I127" s="524">
        <v>5825</v>
      </c>
      <c r="J127" s="323">
        <f t="shared" si="11"/>
        <v>11.772195388128777</v>
      </c>
      <c r="K127" s="524">
        <v>5798</v>
      </c>
      <c r="L127" s="323">
        <f t="shared" si="12"/>
        <v>11.717628988904833</v>
      </c>
      <c r="M127" s="524">
        <v>5030</v>
      </c>
      <c r="N127" s="107">
        <f t="shared" si="16"/>
        <v>10.165518077645965</v>
      </c>
      <c r="O127" s="531">
        <v>5627</v>
      </c>
      <c r="P127" s="107">
        <f t="shared" si="13"/>
        <v>11.37204179381985</v>
      </c>
      <c r="Q127" s="531">
        <v>5082</v>
      </c>
      <c r="R127" s="107">
        <f t="shared" si="14"/>
        <v>10.270608920595786</v>
      </c>
      <c r="S127" s="531">
        <v>3270</v>
      </c>
      <c r="T127" s="107">
        <f t="shared" si="17"/>
        <v>6.6085972393443955</v>
      </c>
      <c r="U127" s="677">
        <v>363</v>
      </c>
      <c r="V127" s="678">
        <f t="shared" si="15"/>
        <v>0.73361492289969887</v>
      </c>
    </row>
    <row r="128" spans="1:22">
      <c r="A128" s="169" t="s">
        <v>10</v>
      </c>
      <c r="B128" s="513">
        <v>10852</v>
      </c>
      <c r="C128" s="525">
        <v>828</v>
      </c>
      <c r="D128" s="321">
        <f t="shared" si="8"/>
        <v>7.629929966826392</v>
      </c>
      <c r="E128" s="525">
        <v>1145</v>
      </c>
      <c r="F128" s="321">
        <f t="shared" si="9"/>
        <v>10.551050497604129</v>
      </c>
      <c r="G128" s="525">
        <v>1571</v>
      </c>
      <c r="H128" s="321">
        <f t="shared" si="10"/>
        <v>14.476594176188721</v>
      </c>
      <c r="I128" s="525">
        <v>1167</v>
      </c>
      <c r="J128" s="321">
        <f t="shared" si="11"/>
        <v>10.753778105418355</v>
      </c>
      <c r="K128" s="525">
        <v>942</v>
      </c>
      <c r="L128" s="321">
        <f t="shared" si="12"/>
        <v>8.680427570954663</v>
      </c>
      <c r="M128" s="525">
        <v>1133</v>
      </c>
      <c r="N128" s="106">
        <f t="shared" si="16"/>
        <v>10.440471802432731</v>
      </c>
      <c r="O128" s="532">
        <v>1496</v>
      </c>
      <c r="P128" s="106">
        <f t="shared" si="13"/>
        <v>13.78547733136749</v>
      </c>
      <c r="Q128" s="532">
        <v>1428</v>
      </c>
      <c r="R128" s="106">
        <f t="shared" si="14"/>
        <v>13.15886472539624</v>
      </c>
      <c r="S128" s="532">
        <v>1036</v>
      </c>
      <c r="T128" s="106">
        <f t="shared" si="17"/>
        <v>9.5466273497972729</v>
      </c>
      <c r="U128" s="679">
        <v>106</v>
      </c>
      <c r="V128" s="680">
        <f t="shared" si="15"/>
        <v>0.97677847401400675</v>
      </c>
    </row>
    <row r="129" spans="1:22">
      <c r="A129" s="171" t="s">
        <v>9</v>
      </c>
      <c r="B129" s="512">
        <v>55097</v>
      </c>
      <c r="C129" s="524">
        <v>6902</v>
      </c>
      <c r="D129" s="323">
        <f t="shared" si="8"/>
        <v>12.526997840172784</v>
      </c>
      <c r="E129" s="524">
        <v>7521</v>
      </c>
      <c r="F129" s="323">
        <f t="shared" si="9"/>
        <v>13.650470987531083</v>
      </c>
      <c r="G129" s="524">
        <v>6094</v>
      </c>
      <c r="H129" s="323">
        <f t="shared" si="10"/>
        <v>11.060493311795561</v>
      </c>
      <c r="I129" s="524">
        <v>6082</v>
      </c>
      <c r="J129" s="323">
        <f t="shared" si="11"/>
        <v>11.038713541572136</v>
      </c>
      <c r="K129" s="524">
        <v>6319</v>
      </c>
      <c r="L129" s="323">
        <f t="shared" si="12"/>
        <v>11.468864003484763</v>
      </c>
      <c r="M129" s="524">
        <v>6187</v>
      </c>
      <c r="N129" s="107">
        <f t="shared" si="16"/>
        <v>11.229286531027098</v>
      </c>
      <c r="O129" s="531">
        <v>6609</v>
      </c>
      <c r="P129" s="107">
        <f t="shared" si="13"/>
        <v>11.995208450550846</v>
      </c>
      <c r="Q129" s="531">
        <v>5558</v>
      </c>
      <c r="R129" s="107">
        <f t="shared" si="14"/>
        <v>10.087663575149282</v>
      </c>
      <c r="S129" s="531">
        <v>3567</v>
      </c>
      <c r="T129" s="107">
        <f t="shared" si="17"/>
        <v>6.4740366989128262</v>
      </c>
      <c r="U129" s="677">
        <v>258</v>
      </c>
      <c r="V129" s="678">
        <f t="shared" si="15"/>
        <v>0.4682650598036191</v>
      </c>
    </row>
    <row r="130" spans="1:22">
      <c r="A130" s="169" t="s">
        <v>8</v>
      </c>
      <c r="B130" s="513">
        <v>119264</v>
      </c>
      <c r="C130" s="525">
        <v>15405</v>
      </c>
      <c r="D130" s="321">
        <f t="shared" si="8"/>
        <v>12.916722565065736</v>
      </c>
      <c r="E130" s="525">
        <v>16395</v>
      </c>
      <c r="F130" s="321">
        <v>13.8</v>
      </c>
      <c r="G130" s="525">
        <v>13176</v>
      </c>
      <c r="H130" s="321">
        <f t="shared" si="10"/>
        <v>11.047759592165281</v>
      </c>
      <c r="I130" s="525">
        <v>13157</v>
      </c>
      <c r="J130" s="321">
        <f t="shared" si="11"/>
        <v>11.031828548430372</v>
      </c>
      <c r="K130" s="525">
        <v>14778</v>
      </c>
      <c r="L130" s="321">
        <f t="shared" si="12"/>
        <v>12.390998121813791</v>
      </c>
      <c r="M130" s="525">
        <v>12536</v>
      </c>
      <c r="N130" s="106">
        <f t="shared" si="16"/>
        <v>10.511134961094715</v>
      </c>
      <c r="O130" s="532">
        <v>12889</v>
      </c>
      <c r="P130" s="106">
        <f t="shared" si="13"/>
        <v>10.807116984169573</v>
      </c>
      <c r="Q130" s="532">
        <v>12217</v>
      </c>
      <c r="R130" s="106">
        <v>10.3</v>
      </c>
      <c r="S130" s="532">
        <v>8216</v>
      </c>
      <c r="T130" s="106">
        <f t="shared" si="17"/>
        <v>6.888918701368393</v>
      </c>
      <c r="U130" s="679">
        <v>495</v>
      </c>
      <c r="V130" s="680">
        <f t="shared" si="15"/>
        <v>0.41504561309364096</v>
      </c>
    </row>
    <row r="131" spans="1:22">
      <c r="A131" s="171" t="s">
        <v>7</v>
      </c>
      <c r="B131" s="512">
        <v>31758</v>
      </c>
      <c r="C131" s="524">
        <v>3689</v>
      </c>
      <c r="D131" s="323">
        <f t="shared" si="8"/>
        <v>11.61597077901631</v>
      </c>
      <c r="E131" s="524">
        <v>4013</v>
      </c>
      <c r="F131" s="323">
        <f>E131/B131*100</f>
        <v>12.636186157818502</v>
      </c>
      <c r="G131" s="524">
        <v>3387</v>
      </c>
      <c r="H131" s="323">
        <f t="shared" si="10"/>
        <v>10.665029283959946</v>
      </c>
      <c r="I131" s="524">
        <v>3824</v>
      </c>
      <c r="J131" s="323">
        <f t="shared" si="11"/>
        <v>12.041060520183891</v>
      </c>
      <c r="K131" s="524">
        <v>4186</v>
      </c>
      <c r="L131" s="323">
        <f t="shared" si="12"/>
        <v>13.180930789092512</v>
      </c>
      <c r="M131" s="524">
        <v>3533</v>
      </c>
      <c r="N131" s="107">
        <f t="shared" si="16"/>
        <v>11.124755967000441</v>
      </c>
      <c r="O131" s="531">
        <v>3515</v>
      </c>
      <c r="P131" s="107">
        <f t="shared" si="13"/>
        <v>11.068077334844764</v>
      </c>
      <c r="Q131" s="531">
        <v>3343</v>
      </c>
      <c r="R131" s="107">
        <f>Q131/B131*100</f>
        <v>10.526481516468293</v>
      </c>
      <c r="S131" s="531">
        <v>2144</v>
      </c>
      <c r="T131" s="107">
        <f t="shared" si="17"/>
        <v>6.7510548523206744</v>
      </c>
      <c r="U131" s="677">
        <v>124</v>
      </c>
      <c r="V131" s="678">
        <f t="shared" si="15"/>
        <v>0.39045279929466592</v>
      </c>
    </row>
    <row r="132" spans="1:22">
      <c r="A132" s="169" t="s">
        <v>6</v>
      </c>
      <c r="B132" s="513">
        <v>6544</v>
      </c>
      <c r="C132" s="525">
        <v>904</v>
      </c>
      <c r="D132" s="321">
        <f t="shared" si="8"/>
        <v>13.814180929095354</v>
      </c>
      <c r="E132" s="525">
        <v>981</v>
      </c>
      <c r="F132" s="321">
        <f>E132/B132*100</f>
        <v>14.99083129584352</v>
      </c>
      <c r="G132" s="525">
        <v>739</v>
      </c>
      <c r="H132" s="321">
        <f t="shared" si="10"/>
        <v>11.29278728606357</v>
      </c>
      <c r="I132" s="525">
        <v>713</v>
      </c>
      <c r="J132" s="321">
        <f t="shared" si="11"/>
        <v>10.895476772616137</v>
      </c>
      <c r="K132" s="525">
        <v>789</v>
      </c>
      <c r="L132" s="321">
        <v>12</v>
      </c>
      <c r="M132" s="525">
        <v>679</v>
      </c>
      <c r="N132" s="106">
        <f t="shared" si="16"/>
        <v>10.375916870415649</v>
      </c>
      <c r="O132" s="532">
        <v>692</v>
      </c>
      <c r="P132" s="106">
        <f t="shared" si="13"/>
        <v>10.574572127139364</v>
      </c>
      <c r="Q132" s="532">
        <v>602</v>
      </c>
      <c r="R132" s="106">
        <f>Q132/B132*100</f>
        <v>9.1992665036674826</v>
      </c>
      <c r="S132" s="532">
        <v>421</v>
      </c>
      <c r="T132" s="106">
        <f t="shared" si="17"/>
        <v>6.4333740831295838</v>
      </c>
      <c r="U132" s="679">
        <v>24</v>
      </c>
      <c r="V132" s="680">
        <f t="shared" si="15"/>
        <v>0.36674816625916873</v>
      </c>
    </row>
    <row r="133" spans="1:22">
      <c r="A133" s="171" t="s">
        <v>5</v>
      </c>
      <c r="B133" s="512">
        <v>28820</v>
      </c>
      <c r="C133" s="524">
        <v>2019</v>
      </c>
      <c r="D133" s="323">
        <f t="shared" si="8"/>
        <v>7.0055517002081888</v>
      </c>
      <c r="E133" s="524">
        <v>3538</v>
      </c>
      <c r="F133" s="323">
        <f>E133/B133*100</f>
        <v>12.27619708535739</v>
      </c>
      <c r="G133" s="524">
        <v>4300</v>
      </c>
      <c r="H133" s="323">
        <f t="shared" si="10"/>
        <v>14.920194309507288</v>
      </c>
      <c r="I133" s="524">
        <v>3234</v>
      </c>
      <c r="J133" s="323">
        <f t="shared" si="11"/>
        <v>11.221374045801527</v>
      </c>
      <c r="K133" s="524">
        <v>2537</v>
      </c>
      <c r="L133" s="323">
        <f t="shared" ref="L133:L139" si="18">K133/B133*100</f>
        <v>8.8029146426093003</v>
      </c>
      <c r="M133" s="524">
        <v>3476</v>
      </c>
      <c r="N133" s="107">
        <f t="shared" si="16"/>
        <v>12.061068702290076</v>
      </c>
      <c r="O133" s="531">
        <v>3882</v>
      </c>
      <c r="P133" s="107">
        <f t="shared" si="13"/>
        <v>13.469812630117975</v>
      </c>
      <c r="Q133" s="531">
        <v>3352</v>
      </c>
      <c r="R133" s="107">
        <f>Q133/B133*100</f>
        <v>11.630811936155448</v>
      </c>
      <c r="S133" s="531">
        <v>2384</v>
      </c>
      <c r="T133" s="107">
        <f t="shared" si="17"/>
        <v>8.2720333102012482</v>
      </c>
      <c r="U133" s="677">
        <v>98</v>
      </c>
      <c r="V133" s="678">
        <f t="shared" si="15"/>
        <v>0.34004163775156143</v>
      </c>
    </row>
    <row r="134" spans="1:22">
      <c r="A134" s="169" t="s">
        <v>4</v>
      </c>
      <c r="B134" s="513">
        <v>15985</v>
      </c>
      <c r="C134" s="525">
        <v>1348</v>
      </c>
      <c r="D134" s="321">
        <f t="shared" si="8"/>
        <v>8.4329058492336557</v>
      </c>
      <c r="E134" s="525">
        <v>1943</v>
      </c>
      <c r="F134" s="321">
        <v>12.1</v>
      </c>
      <c r="G134" s="525">
        <v>2078</v>
      </c>
      <c r="H134" s="321">
        <f t="shared" si="10"/>
        <v>12.999687206756333</v>
      </c>
      <c r="I134" s="525">
        <v>1385</v>
      </c>
      <c r="J134" s="321">
        <f t="shared" si="11"/>
        <v>8.6643728495464494</v>
      </c>
      <c r="K134" s="525">
        <v>1017</v>
      </c>
      <c r="L134" s="321">
        <f t="shared" si="18"/>
        <v>6.3622145761651554</v>
      </c>
      <c r="M134" s="525">
        <v>1805</v>
      </c>
      <c r="N134" s="106">
        <f t="shared" si="16"/>
        <v>11.291836096340319</v>
      </c>
      <c r="O134" s="532">
        <v>2385</v>
      </c>
      <c r="P134" s="106">
        <f t="shared" si="13"/>
        <v>14.920237722865187</v>
      </c>
      <c r="Q134" s="532">
        <v>2247</v>
      </c>
      <c r="R134" s="106">
        <f>Q134/B134*100</f>
        <v>14.056928370347199</v>
      </c>
      <c r="S134" s="532">
        <v>1729</v>
      </c>
      <c r="T134" s="106">
        <f t="shared" si="17"/>
        <v>10.816390365968095</v>
      </c>
      <c r="U134" s="679">
        <v>48</v>
      </c>
      <c r="V134" s="680">
        <f t="shared" si="15"/>
        <v>0.30028151391929936</v>
      </c>
    </row>
    <row r="135" spans="1:22">
      <c r="A135" s="171" t="s">
        <v>3</v>
      </c>
      <c r="B135" s="512">
        <v>20289</v>
      </c>
      <c r="C135" s="526">
        <v>2158</v>
      </c>
      <c r="D135" s="323">
        <f t="shared" si="8"/>
        <v>10.636305387155602</v>
      </c>
      <c r="E135" s="526">
        <v>2611</v>
      </c>
      <c r="F135" s="323">
        <f>E135/B135*100</f>
        <v>12.869042338212825</v>
      </c>
      <c r="G135" s="526">
        <v>2320</v>
      </c>
      <c r="H135" s="323">
        <f t="shared" si="10"/>
        <v>11.434767608063483</v>
      </c>
      <c r="I135" s="526">
        <v>2273</v>
      </c>
      <c r="J135" s="323">
        <f t="shared" si="11"/>
        <v>11.203114988417369</v>
      </c>
      <c r="K135" s="526">
        <v>2568</v>
      </c>
      <c r="L135" s="323">
        <f t="shared" si="18"/>
        <v>12.657104835132337</v>
      </c>
      <c r="M135" s="526">
        <v>2461</v>
      </c>
      <c r="N135" s="107">
        <f t="shared" si="16"/>
        <v>12.129725467001824</v>
      </c>
      <c r="O135" s="533">
        <v>2502</v>
      </c>
      <c r="P135" s="107">
        <f t="shared" si="13"/>
        <v>12.331805411799497</v>
      </c>
      <c r="Q135" s="533">
        <v>2078</v>
      </c>
      <c r="R135" s="107">
        <f>Q135/B135*100</f>
        <v>10.242003055843067</v>
      </c>
      <c r="S135" s="533">
        <v>1198</v>
      </c>
      <c r="T135" s="107">
        <f t="shared" si="17"/>
        <v>5.9046774114051948</v>
      </c>
      <c r="U135" s="681">
        <v>120</v>
      </c>
      <c r="V135" s="678">
        <f t="shared" si="15"/>
        <v>0.5914534969688009</v>
      </c>
    </row>
    <row r="136" spans="1:22" ht="14.5" thickBot="1">
      <c r="A136" s="175" t="s">
        <v>2</v>
      </c>
      <c r="B136" s="513">
        <v>15415</v>
      </c>
      <c r="C136" s="525">
        <v>1142</v>
      </c>
      <c r="D136" s="321">
        <f t="shared" si="8"/>
        <v>7.4083684722672727</v>
      </c>
      <c r="E136" s="525">
        <v>2060</v>
      </c>
      <c r="F136" s="321">
        <f>E136/B136*100</f>
        <v>13.363606876419073</v>
      </c>
      <c r="G136" s="525">
        <v>2290</v>
      </c>
      <c r="H136" s="321">
        <f t="shared" si="10"/>
        <v>14.855660071359067</v>
      </c>
      <c r="I136" s="525">
        <v>1548</v>
      </c>
      <c r="J136" s="321">
        <f t="shared" si="11"/>
        <v>10.042166720726566</v>
      </c>
      <c r="K136" s="525">
        <v>1057</v>
      </c>
      <c r="L136" s="321">
        <f t="shared" si="18"/>
        <v>6.8569575089198835</v>
      </c>
      <c r="M136" s="525">
        <v>1502</v>
      </c>
      <c r="N136" s="106">
        <f t="shared" si="16"/>
        <v>9.7437560817385673</v>
      </c>
      <c r="O136" s="532">
        <v>2216</v>
      </c>
      <c r="P136" s="106">
        <f t="shared" si="13"/>
        <v>14.375608173856632</v>
      </c>
      <c r="Q136" s="532">
        <v>2105</v>
      </c>
      <c r="R136" s="106">
        <v>13.6</v>
      </c>
      <c r="S136" s="532">
        <v>1418</v>
      </c>
      <c r="T136" s="106">
        <f t="shared" si="17"/>
        <v>9.1988323061952642</v>
      </c>
      <c r="U136" s="679">
        <v>77</v>
      </c>
      <c r="V136" s="680">
        <f t="shared" si="15"/>
        <v>0.49951346091469351</v>
      </c>
    </row>
    <row r="137" spans="1:22">
      <c r="A137" s="176" t="s">
        <v>17</v>
      </c>
      <c r="B137" s="514">
        <v>488576</v>
      </c>
      <c r="C137" s="527">
        <v>69472</v>
      </c>
      <c r="D137" s="326">
        <f t="shared" si="8"/>
        <v>14.219282158763427</v>
      </c>
      <c r="E137" s="527">
        <v>66345</v>
      </c>
      <c r="F137" s="326">
        <f>E137/B137*100</f>
        <v>13.579258907518993</v>
      </c>
      <c r="G137" s="527">
        <v>54910</v>
      </c>
      <c r="H137" s="326">
        <f t="shared" si="10"/>
        <v>11.238783730678543</v>
      </c>
      <c r="I137" s="527">
        <v>55567</v>
      </c>
      <c r="J137" s="326">
        <f t="shared" si="11"/>
        <v>11.373256156667539</v>
      </c>
      <c r="K137" s="527">
        <v>58772</v>
      </c>
      <c r="L137" s="326">
        <f t="shared" si="18"/>
        <v>12.029244170814776</v>
      </c>
      <c r="M137" s="527">
        <v>51740</v>
      </c>
      <c r="N137" s="108">
        <f t="shared" si="16"/>
        <v>10.589959392192821</v>
      </c>
      <c r="O137" s="534">
        <v>52671</v>
      </c>
      <c r="P137" s="108">
        <f t="shared" si="13"/>
        <v>10.780513164789102</v>
      </c>
      <c r="Q137" s="534">
        <v>46164</v>
      </c>
      <c r="R137" s="108">
        <f>Q137/B137*100</f>
        <v>9.4486835210898601</v>
      </c>
      <c r="S137" s="534">
        <v>30325</v>
      </c>
      <c r="T137" s="108">
        <f t="shared" si="17"/>
        <v>6.2068132695834421</v>
      </c>
      <c r="U137" s="682">
        <v>2610</v>
      </c>
      <c r="V137" s="683">
        <f t="shared" si="15"/>
        <v>0.53420552790149334</v>
      </c>
    </row>
    <row r="138" spans="1:22">
      <c r="A138" s="176" t="s">
        <v>19</v>
      </c>
      <c r="B138" s="515">
        <v>121124</v>
      </c>
      <c r="C138" s="528">
        <v>9446</v>
      </c>
      <c r="D138" s="328">
        <f t="shared" si="8"/>
        <v>7.798619596446617</v>
      </c>
      <c r="E138" s="528">
        <v>14942</v>
      </c>
      <c r="F138" s="328">
        <f>E138/B138*100</f>
        <v>12.336118358046299</v>
      </c>
      <c r="G138" s="528">
        <v>17845</v>
      </c>
      <c r="H138" s="328">
        <f t="shared" si="10"/>
        <v>14.732835771605956</v>
      </c>
      <c r="I138" s="528">
        <v>13812</v>
      </c>
      <c r="J138" s="328">
        <f t="shared" si="11"/>
        <v>11.403190119216671</v>
      </c>
      <c r="K138" s="528">
        <v>10374</v>
      </c>
      <c r="L138" s="328">
        <f t="shared" si="18"/>
        <v>8.5647765925828079</v>
      </c>
      <c r="M138" s="528">
        <v>13258</v>
      </c>
      <c r="N138" s="109">
        <f t="shared" si="16"/>
        <v>10.945807602126747</v>
      </c>
      <c r="O138" s="535">
        <v>16193</v>
      </c>
      <c r="P138" s="109">
        <f t="shared" si="13"/>
        <v>13.368944222449722</v>
      </c>
      <c r="Q138" s="535">
        <v>14687</v>
      </c>
      <c r="R138" s="109">
        <f>Q138/B138*100</f>
        <v>12.125590304151117</v>
      </c>
      <c r="S138" s="535">
        <v>9875</v>
      </c>
      <c r="T138" s="109">
        <f t="shared" si="17"/>
        <v>8.152802087117335</v>
      </c>
      <c r="U138" s="684">
        <v>692</v>
      </c>
      <c r="V138" s="685">
        <f t="shared" si="15"/>
        <v>0.57131534625672864</v>
      </c>
    </row>
    <row r="139" spans="1:22" ht="14.5" thickBot="1">
      <c r="A139" s="179" t="s">
        <v>20</v>
      </c>
      <c r="B139" s="516">
        <v>609700</v>
      </c>
      <c r="C139" s="529">
        <v>78918</v>
      </c>
      <c r="D139" s="330">
        <f t="shared" si="8"/>
        <v>12.943742824339841</v>
      </c>
      <c r="E139" s="529">
        <v>81287</v>
      </c>
      <c r="F139" s="330">
        <f>E139/B139*100</f>
        <v>13.332294571100542</v>
      </c>
      <c r="G139" s="529">
        <v>72755</v>
      </c>
      <c r="H139" s="330">
        <f t="shared" si="10"/>
        <v>11.932917828440216</v>
      </c>
      <c r="I139" s="529">
        <v>69379</v>
      </c>
      <c r="J139" s="330">
        <f t="shared" si="11"/>
        <v>11.379202886665574</v>
      </c>
      <c r="K139" s="529">
        <v>69146</v>
      </c>
      <c r="L139" s="330">
        <f t="shared" si="18"/>
        <v>11.340987370838116</v>
      </c>
      <c r="M139" s="529">
        <v>64998</v>
      </c>
      <c r="N139" s="110">
        <f t="shared" si="16"/>
        <v>10.660652780055765</v>
      </c>
      <c r="O139" s="536">
        <v>68864</v>
      </c>
      <c r="P139" s="110">
        <f t="shared" si="13"/>
        <v>11.294735115630639</v>
      </c>
      <c r="Q139" s="536">
        <v>60851</v>
      </c>
      <c r="R139" s="110">
        <f>Q139/B139*100</f>
        <v>9.9804822043628025</v>
      </c>
      <c r="S139" s="536">
        <v>40200</v>
      </c>
      <c r="T139" s="110">
        <f t="shared" si="17"/>
        <v>6.593406593406594</v>
      </c>
      <c r="U139" s="686">
        <v>3302</v>
      </c>
      <c r="V139" s="687">
        <f t="shared" si="15"/>
        <v>0.54157782515991471</v>
      </c>
    </row>
    <row r="140" spans="1:22" ht="15" customHeight="1">
      <c r="A140" s="844" t="s">
        <v>243</v>
      </c>
      <c r="B140" s="844"/>
      <c r="C140" s="844"/>
      <c r="D140" s="844"/>
      <c r="E140" s="844"/>
      <c r="F140" s="844"/>
      <c r="G140" s="844"/>
      <c r="H140" s="844"/>
      <c r="I140" s="844"/>
      <c r="J140" s="844"/>
      <c r="K140" s="844"/>
      <c r="L140" s="844"/>
      <c r="M140" s="844"/>
      <c r="N140" s="844"/>
      <c r="O140" s="844"/>
      <c r="P140" s="844"/>
      <c r="Q140" s="844"/>
      <c r="R140" s="844"/>
      <c r="S140" s="844"/>
      <c r="T140" s="844"/>
      <c r="U140" s="844"/>
      <c r="V140" s="844"/>
    </row>
    <row r="141" spans="1:22" ht="14.25" customHeight="1">
      <c r="A141" s="851" t="s">
        <v>305</v>
      </c>
      <c r="B141" s="851"/>
      <c r="C141" s="851"/>
      <c r="D141" s="851"/>
      <c r="E141" s="851"/>
      <c r="F141" s="851"/>
      <c r="G141" s="851"/>
      <c r="H141" s="851"/>
      <c r="I141" s="851"/>
      <c r="J141" s="851"/>
      <c r="K141" s="851"/>
      <c r="L141" s="851"/>
      <c r="M141" s="851"/>
      <c r="N141" s="851"/>
      <c r="O141" s="851"/>
      <c r="P141" s="851"/>
      <c r="Q141" s="851"/>
      <c r="R141" s="851"/>
      <c r="S141" s="851"/>
      <c r="T141" s="851"/>
      <c r="U141" s="851"/>
      <c r="V141" s="851"/>
    </row>
    <row r="142" spans="1:22" ht="14.5">
      <c r="A142" s="160"/>
      <c r="B142" s="160"/>
      <c r="C142" s="160"/>
      <c r="D142" s="186"/>
      <c r="E142" s="160"/>
      <c r="F142" s="186"/>
      <c r="G142" s="160"/>
      <c r="H142" s="186"/>
      <c r="I142" s="160"/>
      <c r="J142" s="186"/>
      <c r="K142" s="186"/>
      <c r="L142" s="186"/>
      <c r="M142" s="186"/>
      <c r="N142" s="4"/>
      <c r="O142" s="4"/>
      <c r="P142" s="4"/>
      <c r="R142" s="4"/>
      <c r="S142" s="1"/>
      <c r="T142" s="4"/>
    </row>
    <row r="143" spans="1:22" ht="23.5">
      <c r="A143" s="795">
        <v>2018</v>
      </c>
      <c r="B143" s="795"/>
      <c r="C143" s="795"/>
      <c r="D143" s="795"/>
      <c r="E143" s="795"/>
      <c r="F143" s="795"/>
      <c r="G143" s="795"/>
      <c r="H143" s="795"/>
      <c r="I143" s="795"/>
      <c r="J143" s="795"/>
      <c r="K143" s="795"/>
      <c r="L143" s="795"/>
      <c r="M143" s="795"/>
      <c r="N143" s="858"/>
      <c r="O143" s="858"/>
      <c r="P143" s="858"/>
      <c r="Q143" s="858"/>
      <c r="R143" s="858"/>
      <c r="S143" s="858"/>
      <c r="T143" s="858"/>
      <c r="U143" s="859"/>
      <c r="V143" s="859"/>
    </row>
    <row r="144" spans="1:22" ht="14.5">
      <c r="A144" s="271"/>
      <c r="B144" s="271"/>
      <c r="C144" s="275"/>
      <c r="D144" s="337"/>
      <c r="E144" s="186"/>
      <c r="F144" s="186"/>
      <c r="G144" s="186"/>
      <c r="H144" s="186"/>
      <c r="I144" s="186"/>
      <c r="J144" s="186"/>
      <c r="K144" s="186"/>
      <c r="L144" s="186"/>
      <c r="M144" s="186"/>
      <c r="N144" s="4"/>
      <c r="O144" s="4"/>
      <c r="P144" s="4"/>
      <c r="Q144" s="4"/>
      <c r="R144" s="4"/>
      <c r="S144" s="4"/>
      <c r="T144" s="4"/>
      <c r="U144" s="3"/>
      <c r="V144" s="3"/>
    </row>
    <row r="145" spans="1:22" ht="16.5">
      <c r="A145" s="853" t="s">
        <v>378</v>
      </c>
      <c r="B145" s="853"/>
      <c r="C145" s="853"/>
      <c r="D145" s="853"/>
      <c r="E145" s="853"/>
      <c r="F145" s="853"/>
      <c r="G145" s="853"/>
      <c r="H145" s="853"/>
      <c r="I145" s="853"/>
      <c r="J145" s="853"/>
      <c r="K145" s="853"/>
      <c r="L145" s="853"/>
      <c r="M145" s="853"/>
      <c r="N145" s="853"/>
      <c r="O145" s="853"/>
      <c r="P145" s="853"/>
      <c r="Q145" s="853"/>
      <c r="R145" s="853"/>
      <c r="S145" s="853"/>
      <c r="T145" s="853"/>
      <c r="U145" s="853"/>
      <c r="V145" s="853"/>
    </row>
    <row r="146" spans="1:22" ht="14.5">
      <c r="A146" s="861" t="s">
        <v>21</v>
      </c>
      <c r="B146" s="852" t="s">
        <v>22</v>
      </c>
      <c r="C146" s="864" t="s">
        <v>23</v>
      </c>
      <c r="D146" s="865"/>
      <c r="E146" s="865"/>
      <c r="F146" s="865"/>
      <c r="G146" s="865"/>
      <c r="H146" s="865"/>
      <c r="I146" s="865"/>
      <c r="J146" s="865"/>
      <c r="K146" s="865"/>
      <c r="L146" s="865"/>
      <c r="M146" s="865"/>
      <c r="N146" s="866"/>
      <c r="O146" s="866"/>
      <c r="P146" s="866"/>
      <c r="Q146" s="866"/>
      <c r="R146" s="866"/>
      <c r="S146" s="866"/>
      <c r="T146" s="866"/>
      <c r="U146" s="866"/>
      <c r="V146" s="866"/>
    </row>
    <row r="147" spans="1:22" ht="34.5" customHeight="1">
      <c r="A147" s="862"/>
      <c r="B147" s="822"/>
      <c r="C147" s="811" t="s">
        <v>44</v>
      </c>
      <c r="D147" s="810"/>
      <c r="E147" s="811" t="s">
        <v>30</v>
      </c>
      <c r="F147" s="810"/>
      <c r="G147" s="811" t="s">
        <v>31</v>
      </c>
      <c r="H147" s="810"/>
      <c r="I147" s="811" t="s">
        <v>32</v>
      </c>
      <c r="J147" s="810"/>
      <c r="K147" s="811" t="s">
        <v>33</v>
      </c>
      <c r="L147" s="810"/>
      <c r="M147" s="811" t="s">
        <v>34</v>
      </c>
      <c r="N147" s="810"/>
      <c r="O147" s="811" t="s">
        <v>40</v>
      </c>
      <c r="P147" s="810"/>
      <c r="Q147" s="811" t="s">
        <v>41</v>
      </c>
      <c r="R147" s="810"/>
      <c r="S147" s="811" t="s">
        <v>35</v>
      </c>
      <c r="T147" s="810"/>
      <c r="U147" s="860" t="s">
        <v>36</v>
      </c>
      <c r="V147" s="796"/>
    </row>
    <row r="148" spans="1:22" ht="18" customHeight="1" thickBot="1">
      <c r="A148" s="863"/>
      <c r="B148" s="537" t="s">
        <v>0</v>
      </c>
      <c r="C148" s="428" t="s">
        <v>0</v>
      </c>
      <c r="D148" s="538" t="s">
        <v>1</v>
      </c>
      <c r="E148" s="539" t="s">
        <v>0</v>
      </c>
      <c r="F148" s="538" t="s">
        <v>1</v>
      </c>
      <c r="G148" s="539" t="s">
        <v>0</v>
      </c>
      <c r="H148" s="538" t="s">
        <v>1</v>
      </c>
      <c r="I148" s="539" t="s">
        <v>0</v>
      </c>
      <c r="J148" s="538" t="s">
        <v>1</v>
      </c>
      <c r="K148" s="757" t="s">
        <v>0</v>
      </c>
      <c r="L148" s="538" t="s">
        <v>1</v>
      </c>
      <c r="M148" s="757" t="s">
        <v>0</v>
      </c>
      <c r="N148" s="538" t="s">
        <v>1</v>
      </c>
      <c r="O148" s="757" t="s">
        <v>0</v>
      </c>
      <c r="P148" s="538" t="s">
        <v>1</v>
      </c>
      <c r="Q148" s="757" t="s">
        <v>0</v>
      </c>
      <c r="R148" s="538" t="s">
        <v>1</v>
      </c>
      <c r="S148" s="757" t="s">
        <v>0</v>
      </c>
      <c r="T148" s="538" t="s">
        <v>1</v>
      </c>
      <c r="U148" s="758" t="s">
        <v>0</v>
      </c>
      <c r="V148" s="538" t="s">
        <v>1</v>
      </c>
    </row>
    <row r="149" spans="1:22">
      <c r="A149" s="171" t="s">
        <v>16</v>
      </c>
      <c r="B149" s="512">
        <v>89453</v>
      </c>
      <c r="C149" s="542">
        <v>12490</v>
      </c>
      <c r="D149" s="552">
        <f t="shared" ref="D149:D167" si="19">C149/B149*100</f>
        <v>13.962639598448348</v>
      </c>
      <c r="E149" s="542">
        <v>12977</v>
      </c>
      <c r="F149" s="552">
        <f t="shared" ref="F149:F167" si="20">E149/B149*100</f>
        <v>14.507059573183684</v>
      </c>
      <c r="G149" s="542">
        <v>10491</v>
      </c>
      <c r="H149" s="552">
        <f t="shared" ref="H149:H167" si="21">G149/B149*100</f>
        <v>11.72794651940125</v>
      </c>
      <c r="I149" s="542">
        <v>10437</v>
      </c>
      <c r="J149" s="552">
        <f t="shared" ref="J149:J167" si="22">I149/B149*100</f>
        <v>11.667579622818687</v>
      </c>
      <c r="K149" s="542">
        <v>9925</v>
      </c>
      <c r="L149" s="552">
        <f t="shared" ref="L149:L167" si="23">K149/B149*100</f>
        <v>11.095212010776608</v>
      </c>
      <c r="M149" s="542">
        <v>9738</v>
      </c>
      <c r="N149" s="15">
        <f t="shared" ref="N149:N167" si="24">M149/B149*100</f>
        <v>10.886163683722177</v>
      </c>
      <c r="O149" s="554">
        <v>10062</v>
      </c>
      <c r="P149" s="15">
        <f t="shared" ref="P149:P167" si="25">O149/B149*100</f>
        <v>11.248365063217555</v>
      </c>
      <c r="Q149" s="554">
        <v>8087</v>
      </c>
      <c r="R149" s="15">
        <f t="shared" ref="R149:R167" si="26">Q149/B149*100</f>
        <v>9.0405017159849308</v>
      </c>
      <c r="S149" s="554">
        <v>4795</v>
      </c>
      <c r="T149" s="15">
        <f t="shared" ref="T149:T167" si="27">S149/B149*100</f>
        <v>5.3603568354331328</v>
      </c>
      <c r="U149" s="688">
        <v>451</v>
      </c>
      <c r="V149" s="689">
        <f t="shared" ref="V149:V167" si="28">U149/B149*100</f>
        <v>0.50417537701362725</v>
      </c>
    </row>
    <row r="150" spans="1:22">
      <c r="A150" s="169" t="s">
        <v>15</v>
      </c>
      <c r="B150" s="513">
        <v>87737</v>
      </c>
      <c r="C150" s="543">
        <v>15689</v>
      </c>
      <c r="D150" s="553">
        <f t="shared" si="19"/>
        <v>17.881851442378931</v>
      </c>
      <c r="E150" s="543">
        <v>11781</v>
      </c>
      <c r="F150" s="553">
        <f t="shared" si="20"/>
        <v>13.427630304204611</v>
      </c>
      <c r="G150" s="543">
        <v>9571</v>
      </c>
      <c r="H150" s="553">
        <f t="shared" si="21"/>
        <v>10.908738616547181</v>
      </c>
      <c r="I150" s="543">
        <v>10887</v>
      </c>
      <c r="J150" s="553">
        <f t="shared" si="22"/>
        <v>12.408675929197488</v>
      </c>
      <c r="K150" s="543">
        <v>10849</v>
      </c>
      <c r="L150" s="553">
        <f t="shared" si="23"/>
        <v>12.365364669409713</v>
      </c>
      <c r="M150" s="543">
        <v>8845</v>
      </c>
      <c r="N150" s="18">
        <f t="shared" si="24"/>
        <v>10.0812656006018</v>
      </c>
      <c r="O150" s="544">
        <v>8258</v>
      </c>
      <c r="P150" s="18">
        <f t="shared" si="25"/>
        <v>9.4122206138801197</v>
      </c>
      <c r="Q150" s="544">
        <v>7171</v>
      </c>
      <c r="R150" s="18">
        <f t="shared" si="26"/>
        <v>8.1732906299508752</v>
      </c>
      <c r="S150" s="544">
        <v>4293</v>
      </c>
      <c r="T150" s="18">
        <f t="shared" si="27"/>
        <v>4.8930325860241402</v>
      </c>
      <c r="U150" s="690">
        <v>393</v>
      </c>
      <c r="V150" s="691">
        <f t="shared" si="28"/>
        <v>0.44792960780514496</v>
      </c>
    </row>
    <row r="151" spans="1:22">
      <c r="A151" s="171" t="s">
        <v>18</v>
      </c>
      <c r="B151" s="512">
        <v>30545</v>
      </c>
      <c r="C151" s="542">
        <v>2471</v>
      </c>
      <c r="D151" s="552">
        <f t="shared" si="19"/>
        <v>8.0897037158291045</v>
      </c>
      <c r="E151" s="542">
        <v>4274</v>
      </c>
      <c r="F151" s="552">
        <f t="shared" si="20"/>
        <v>13.992470126043543</v>
      </c>
      <c r="G151" s="542">
        <v>4478</v>
      </c>
      <c r="H151" s="552">
        <f t="shared" si="21"/>
        <v>14.660337207398918</v>
      </c>
      <c r="I151" s="542">
        <v>3975</v>
      </c>
      <c r="J151" s="552">
        <f t="shared" si="22"/>
        <v>13.013586511704043</v>
      </c>
      <c r="K151" s="542">
        <v>3003</v>
      </c>
      <c r="L151" s="552">
        <f t="shared" si="23"/>
        <v>9.8313963005401863</v>
      </c>
      <c r="M151" s="542">
        <v>3354</v>
      </c>
      <c r="N151" s="15">
        <f t="shared" si="24"/>
        <v>10.980520543460468</v>
      </c>
      <c r="O151" s="554">
        <v>4053</v>
      </c>
      <c r="P151" s="15">
        <f t="shared" si="25"/>
        <v>13.268947454575217</v>
      </c>
      <c r="Q151" s="554">
        <v>2985</v>
      </c>
      <c r="R151" s="15">
        <f t="shared" si="26"/>
        <v>9.7724668521852998</v>
      </c>
      <c r="S151" s="554">
        <v>1729</v>
      </c>
      <c r="T151" s="15">
        <f t="shared" si="27"/>
        <v>5.6605009003110158</v>
      </c>
      <c r="U151" s="688">
        <v>223</v>
      </c>
      <c r="V151" s="689">
        <f t="shared" si="28"/>
        <v>0.73007038795220169</v>
      </c>
    </row>
    <row r="152" spans="1:22">
      <c r="A152" s="169" t="s">
        <v>14</v>
      </c>
      <c r="B152" s="513">
        <v>16761</v>
      </c>
      <c r="C152" s="543">
        <v>993</v>
      </c>
      <c r="D152" s="553">
        <f t="shared" si="19"/>
        <v>5.9244675138714875</v>
      </c>
      <c r="E152" s="543">
        <v>2139</v>
      </c>
      <c r="F152" s="553">
        <f t="shared" si="20"/>
        <v>12.761768390907463</v>
      </c>
      <c r="G152" s="543">
        <v>2345</v>
      </c>
      <c r="H152" s="553">
        <f t="shared" si="21"/>
        <v>13.990812004057037</v>
      </c>
      <c r="I152" s="543">
        <v>1856</v>
      </c>
      <c r="J152" s="553">
        <f t="shared" si="22"/>
        <v>11.073324980609749</v>
      </c>
      <c r="K152" s="543">
        <v>1410</v>
      </c>
      <c r="L152" s="553">
        <f t="shared" si="23"/>
        <v>8.4123858958296047</v>
      </c>
      <c r="M152" s="543">
        <v>2045</v>
      </c>
      <c r="N152" s="18">
        <f t="shared" si="24"/>
        <v>12.200942664518823</v>
      </c>
      <c r="O152" s="544">
        <v>2395</v>
      </c>
      <c r="P152" s="18">
        <f t="shared" si="25"/>
        <v>14.289123560646738</v>
      </c>
      <c r="Q152" s="544">
        <v>2137</v>
      </c>
      <c r="R152" s="18">
        <f t="shared" si="26"/>
        <v>12.749835928643877</v>
      </c>
      <c r="S152" s="544">
        <v>1359</v>
      </c>
      <c r="T152" s="18">
        <f t="shared" si="27"/>
        <v>8.1081081081081088</v>
      </c>
      <c r="U152" s="690">
        <v>82</v>
      </c>
      <c r="V152" s="691">
        <f t="shared" si="28"/>
        <v>0.48923095280711171</v>
      </c>
    </row>
    <row r="153" spans="1:22">
      <c r="A153" s="171" t="s">
        <v>13</v>
      </c>
      <c r="B153" s="512">
        <v>4757</v>
      </c>
      <c r="C153" s="542">
        <v>461</v>
      </c>
      <c r="D153" s="552">
        <f t="shared" si="19"/>
        <v>9.6909817111624967</v>
      </c>
      <c r="E153" s="542">
        <v>720</v>
      </c>
      <c r="F153" s="552">
        <f t="shared" si="20"/>
        <v>15.135589657347067</v>
      </c>
      <c r="G153" s="542">
        <v>656</v>
      </c>
      <c r="H153" s="552">
        <f t="shared" si="21"/>
        <v>13.79020391002733</v>
      </c>
      <c r="I153" s="542">
        <v>515</v>
      </c>
      <c r="J153" s="552">
        <f t="shared" si="22"/>
        <v>10.826150935463527</v>
      </c>
      <c r="K153" s="542">
        <v>521</v>
      </c>
      <c r="L153" s="552">
        <f t="shared" si="23"/>
        <v>10.952280849274754</v>
      </c>
      <c r="M153" s="542">
        <v>522</v>
      </c>
      <c r="N153" s="15">
        <f t="shared" si="24"/>
        <v>10.973302501576624</v>
      </c>
      <c r="O153" s="554">
        <v>575</v>
      </c>
      <c r="P153" s="15">
        <f t="shared" si="25"/>
        <v>12.087450073575782</v>
      </c>
      <c r="Q153" s="554">
        <v>414</v>
      </c>
      <c r="R153" s="15">
        <f t="shared" si="26"/>
        <v>8.7029640529745649</v>
      </c>
      <c r="S153" s="554">
        <v>347</v>
      </c>
      <c r="T153" s="15">
        <f t="shared" si="27"/>
        <v>7.2945133487492111</v>
      </c>
      <c r="U153" s="688">
        <v>26</v>
      </c>
      <c r="V153" s="689">
        <f t="shared" si="28"/>
        <v>0.54656295984864411</v>
      </c>
    </row>
    <row r="154" spans="1:22">
      <c r="A154" s="169" t="s">
        <v>12</v>
      </c>
      <c r="B154" s="513">
        <v>15217</v>
      </c>
      <c r="C154" s="543">
        <v>1755</v>
      </c>
      <c r="D154" s="553">
        <f t="shared" si="19"/>
        <v>11.53315370966682</v>
      </c>
      <c r="E154" s="543">
        <v>2581</v>
      </c>
      <c r="F154" s="553">
        <f t="shared" si="20"/>
        <v>16.961293290398896</v>
      </c>
      <c r="G154" s="543">
        <v>2279</v>
      </c>
      <c r="H154" s="553">
        <f t="shared" si="21"/>
        <v>14.976670828678451</v>
      </c>
      <c r="I154" s="543">
        <v>1836</v>
      </c>
      <c r="J154" s="553">
        <f t="shared" si="22"/>
        <v>12.065453111651442</v>
      </c>
      <c r="K154" s="543">
        <v>1573</v>
      </c>
      <c r="L154" s="553">
        <f t="shared" si="23"/>
        <v>10.33712295459026</v>
      </c>
      <c r="M154" s="543">
        <v>1419</v>
      </c>
      <c r="N154" s="18">
        <f t="shared" si="24"/>
        <v>9.3250969310639427</v>
      </c>
      <c r="O154" s="544">
        <v>1533</v>
      </c>
      <c r="P154" s="18">
        <f t="shared" si="25"/>
        <v>10.074259052375632</v>
      </c>
      <c r="Q154" s="544">
        <v>1308</v>
      </c>
      <c r="R154" s="18">
        <f t="shared" si="26"/>
        <v>8.595649602418348</v>
      </c>
      <c r="S154" s="544">
        <v>804</v>
      </c>
      <c r="T154" s="18">
        <f t="shared" si="27"/>
        <v>5.2835644345140302</v>
      </c>
      <c r="U154" s="690">
        <v>129</v>
      </c>
      <c r="V154" s="691">
        <f t="shared" si="28"/>
        <v>0.84773608464217654</v>
      </c>
    </row>
    <row r="155" spans="1:22">
      <c r="A155" s="171" t="s">
        <v>11</v>
      </c>
      <c r="B155" s="512">
        <v>47577</v>
      </c>
      <c r="C155" s="542">
        <v>6042</v>
      </c>
      <c r="D155" s="552">
        <f t="shared" si="19"/>
        <v>12.699413582193076</v>
      </c>
      <c r="E155" s="542">
        <v>6297</v>
      </c>
      <c r="F155" s="552">
        <f t="shared" si="20"/>
        <v>13.235386846585534</v>
      </c>
      <c r="G155" s="542">
        <v>5216</v>
      </c>
      <c r="H155" s="552">
        <f t="shared" si="21"/>
        <v>10.96328057674927</v>
      </c>
      <c r="I155" s="542">
        <v>5713</v>
      </c>
      <c r="J155" s="552">
        <f t="shared" si="22"/>
        <v>12.007902978329865</v>
      </c>
      <c r="K155" s="542">
        <v>5450</v>
      </c>
      <c r="L155" s="552">
        <f t="shared" si="23"/>
        <v>11.455114866427055</v>
      </c>
      <c r="M155" s="542">
        <v>4962</v>
      </c>
      <c r="N155" s="15">
        <f t="shared" si="24"/>
        <v>10.429409168295605</v>
      </c>
      <c r="O155" s="554">
        <v>5794</v>
      </c>
      <c r="P155" s="15">
        <f t="shared" si="25"/>
        <v>12.178153309372174</v>
      </c>
      <c r="Q155" s="554">
        <v>4993</v>
      </c>
      <c r="R155" s="15">
        <f t="shared" si="26"/>
        <v>10.494566702398217</v>
      </c>
      <c r="S155" s="554">
        <v>2799</v>
      </c>
      <c r="T155" s="15">
        <f t="shared" si="27"/>
        <v>5.8830947726842799</v>
      </c>
      <c r="U155" s="688">
        <v>311</v>
      </c>
      <c r="V155" s="689">
        <f t="shared" si="28"/>
        <v>0.6536771969649201</v>
      </c>
    </row>
    <row r="156" spans="1:22">
      <c r="A156" s="169" t="s">
        <v>10</v>
      </c>
      <c r="B156" s="513">
        <v>10582</v>
      </c>
      <c r="C156" s="543">
        <v>729</v>
      </c>
      <c r="D156" s="553">
        <f t="shared" si="19"/>
        <v>6.8890568890568895</v>
      </c>
      <c r="E156" s="543">
        <v>1262</v>
      </c>
      <c r="F156" s="553">
        <f t="shared" si="20"/>
        <v>11.925911925911926</v>
      </c>
      <c r="G156" s="543">
        <v>1398</v>
      </c>
      <c r="H156" s="553">
        <f t="shared" si="21"/>
        <v>13.211113211113211</v>
      </c>
      <c r="I156" s="543">
        <v>1057</v>
      </c>
      <c r="J156" s="553">
        <f t="shared" si="22"/>
        <v>9.9886599886599878</v>
      </c>
      <c r="K156" s="543">
        <v>883</v>
      </c>
      <c r="L156" s="553">
        <f t="shared" si="23"/>
        <v>8.3443583443583442</v>
      </c>
      <c r="M156" s="543">
        <v>1187</v>
      </c>
      <c r="N156" s="18">
        <f t="shared" si="24"/>
        <v>11.217161217161218</v>
      </c>
      <c r="O156" s="544">
        <v>1528</v>
      </c>
      <c r="P156" s="18">
        <f t="shared" si="25"/>
        <v>14.43961443961444</v>
      </c>
      <c r="Q156" s="544">
        <v>1435</v>
      </c>
      <c r="R156" s="18">
        <f t="shared" si="26"/>
        <v>13.560763560763561</v>
      </c>
      <c r="S156" s="544">
        <v>1004</v>
      </c>
      <c r="T156" s="18">
        <f t="shared" si="27"/>
        <v>9.4878094878094892</v>
      </c>
      <c r="U156" s="690">
        <v>99</v>
      </c>
      <c r="V156" s="691">
        <f t="shared" si="28"/>
        <v>0.9355509355509356</v>
      </c>
    </row>
    <row r="157" spans="1:22">
      <c r="A157" s="171" t="s">
        <v>9</v>
      </c>
      <c r="B157" s="512">
        <v>52425</v>
      </c>
      <c r="C157" s="542">
        <v>6708</v>
      </c>
      <c r="D157" s="552">
        <f t="shared" si="19"/>
        <v>12.795422031473533</v>
      </c>
      <c r="E157" s="542">
        <v>6873</v>
      </c>
      <c r="F157" s="552">
        <f t="shared" si="20"/>
        <v>13.110157367668096</v>
      </c>
      <c r="G157" s="542">
        <v>5462</v>
      </c>
      <c r="H157" s="552">
        <f t="shared" si="21"/>
        <v>10.418693371483071</v>
      </c>
      <c r="I157" s="542">
        <v>5936</v>
      </c>
      <c r="J157" s="552">
        <f t="shared" si="22"/>
        <v>11.322842155460181</v>
      </c>
      <c r="K157" s="542">
        <v>5954</v>
      </c>
      <c r="L157" s="552">
        <f t="shared" si="23"/>
        <v>11.35717691940868</v>
      </c>
      <c r="M157" s="542">
        <v>6141</v>
      </c>
      <c r="N157" s="15">
        <f t="shared" si="24"/>
        <v>11.713876967095851</v>
      </c>
      <c r="O157" s="554">
        <v>6566</v>
      </c>
      <c r="P157" s="15">
        <f t="shared" si="25"/>
        <v>12.524558893657606</v>
      </c>
      <c r="Q157" s="554">
        <v>5375</v>
      </c>
      <c r="R157" s="15">
        <f t="shared" si="26"/>
        <v>10.252742012398665</v>
      </c>
      <c r="S157" s="554">
        <v>3221</v>
      </c>
      <c r="T157" s="15">
        <f t="shared" si="27"/>
        <v>6.1440152598950881</v>
      </c>
      <c r="U157" s="688">
        <v>189</v>
      </c>
      <c r="V157" s="689">
        <f t="shared" si="28"/>
        <v>0.36051502145922748</v>
      </c>
    </row>
    <row r="158" spans="1:22">
      <c r="A158" s="169" t="s">
        <v>8</v>
      </c>
      <c r="B158" s="513">
        <v>114224</v>
      </c>
      <c r="C158" s="543">
        <v>14530</v>
      </c>
      <c r="D158" s="553">
        <f t="shared" si="19"/>
        <v>12.720619134332539</v>
      </c>
      <c r="E158" s="543">
        <v>15457</v>
      </c>
      <c r="F158" s="553">
        <f t="shared" si="20"/>
        <v>13.53218237848438</v>
      </c>
      <c r="G158" s="543">
        <v>12085</v>
      </c>
      <c r="H158" s="553">
        <f t="shared" si="21"/>
        <v>10.580088247653734</v>
      </c>
      <c r="I158" s="543">
        <v>13030</v>
      </c>
      <c r="J158" s="553">
        <f t="shared" si="22"/>
        <v>11.407410001400757</v>
      </c>
      <c r="K158" s="543">
        <v>13977</v>
      </c>
      <c r="L158" s="553">
        <f t="shared" si="23"/>
        <v>12.236482700658355</v>
      </c>
      <c r="M158" s="543">
        <v>12248</v>
      </c>
      <c r="N158" s="18">
        <f t="shared" si="24"/>
        <v>10.722790306765653</v>
      </c>
      <c r="O158" s="544">
        <v>13105</v>
      </c>
      <c r="P158" s="18">
        <f t="shared" si="25"/>
        <v>11.473070458047346</v>
      </c>
      <c r="Q158" s="544">
        <v>11999</v>
      </c>
      <c r="R158" s="18">
        <f t="shared" si="26"/>
        <v>10.504797590698978</v>
      </c>
      <c r="S158" s="544">
        <v>7421</v>
      </c>
      <c r="T158" s="18">
        <f t="shared" si="27"/>
        <v>6.4968833169911751</v>
      </c>
      <c r="U158" s="690">
        <v>372</v>
      </c>
      <c r="V158" s="691">
        <f t="shared" si="28"/>
        <v>0.32567586496708223</v>
      </c>
    </row>
    <row r="159" spans="1:22">
      <c r="A159" s="171" t="s">
        <v>7</v>
      </c>
      <c r="B159" s="512">
        <v>30674</v>
      </c>
      <c r="C159" s="542">
        <v>3533</v>
      </c>
      <c r="D159" s="552">
        <f t="shared" si="19"/>
        <v>11.517897893981873</v>
      </c>
      <c r="E159" s="542">
        <v>3922</v>
      </c>
      <c r="F159" s="552">
        <f t="shared" si="20"/>
        <v>12.78607289561192</v>
      </c>
      <c r="G159" s="542">
        <v>3235</v>
      </c>
      <c r="H159" s="552">
        <f t="shared" si="21"/>
        <v>10.546391080393819</v>
      </c>
      <c r="I159" s="542">
        <v>3820</v>
      </c>
      <c r="J159" s="552">
        <f t="shared" si="22"/>
        <v>12.453543717806612</v>
      </c>
      <c r="K159" s="542">
        <v>3874</v>
      </c>
      <c r="L159" s="552">
        <f t="shared" si="23"/>
        <v>12.629588576644716</v>
      </c>
      <c r="M159" s="542">
        <v>3379</v>
      </c>
      <c r="N159" s="15">
        <f t="shared" si="24"/>
        <v>11.015844037295428</v>
      </c>
      <c r="O159" s="554">
        <v>3587</v>
      </c>
      <c r="P159" s="15">
        <f t="shared" si="25"/>
        <v>11.693942752819977</v>
      </c>
      <c r="Q159" s="554">
        <v>3334</v>
      </c>
      <c r="R159" s="15">
        <f t="shared" si="26"/>
        <v>10.869139988263676</v>
      </c>
      <c r="S159" s="554">
        <v>1911</v>
      </c>
      <c r="T159" s="15">
        <f t="shared" si="27"/>
        <v>6.2300319488817886</v>
      </c>
      <c r="U159" s="688">
        <v>79</v>
      </c>
      <c r="V159" s="689">
        <f t="shared" si="28"/>
        <v>0.25754710830018906</v>
      </c>
    </row>
    <row r="160" spans="1:22">
      <c r="A160" s="169" t="s">
        <v>6</v>
      </c>
      <c r="B160" s="513">
        <v>6396</v>
      </c>
      <c r="C160" s="543">
        <v>956</v>
      </c>
      <c r="D160" s="553">
        <f t="shared" si="19"/>
        <v>14.946841776110068</v>
      </c>
      <c r="E160" s="543">
        <v>889</v>
      </c>
      <c r="F160" s="553">
        <f t="shared" si="20"/>
        <v>13.899312070043775</v>
      </c>
      <c r="G160" s="543">
        <v>680</v>
      </c>
      <c r="H160" s="553">
        <f t="shared" si="21"/>
        <v>10.631644777986242</v>
      </c>
      <c r="I160" s="543">
        <v>697</v>
      </c>
      <c r="J160" s="553">
        <f t="shared" si="22"/>
        <v>10.897435897435898</v>
      </c>
      <c r="K160" s="543">
        <v>770</v>
      </c>
      <c r="L160" s="553">
        <f t="shared" si="23"/>
        <v>12.038774233896184</v>
      </c>
      <c r="M160" s="543">
        <v>673</v>
      </c>
      <c r="N160" s="18">
        <f t="shared" si="24"/>
        <v>10.522201375859913</v>
      </c>
      <c r="O160" s="544">
        <v>705</v>
      </c>
      <c r="P160" s="18">
        <f t="shared" si="25"/>
        <v>11.022514071294559</v>
      </c>
      <c r="Q160" s="544">
        <v>607</v>
      </c>
      <c r="R160" s="18">
        <f t="shared" si="26"/>
        <v>9.4903064415259522</v>
      </c>
      <c r="S160" s="544">
        <v>402</v>
      </c>
      <c r="T160" s="18">
        <f t="shared" si="27"/>
        <v>6.2851782363977478</v>
      </c>
      <c r="U160" s="690">
        <v>17</v>
      </c>
      <c r="V160" s="691">
        <f t="shared" si="28"/>
        <v>0.26579111944965605</v>
      </c>
    </row>
    <row r="161" spans="1:22">
      <c r="A161" s="171" t="s">
        <v>5</v>
      </c>
      <c r="B161" s="512">
        <v>27455</v>
      </c>
      <c r="C161" s="542">
        <v>1794</v>
      </c>
      <c r="D161" s="552">
        <f t="shared" si="19"/>
        <v>6.5343289018393733</v>
      </c>
      <c r="E161" s="542">
        <v>3610</v>
      </c>
      <c r="F161" s="552">
        <f t="shared" si="20"/>
        <v>13.148788927335639</v>
      </c>
      <c r="G161" s="542">
        <v>3645</v>
      </c>
      <c r="H161" s="552">
        <f t="shared" si="21"/>
        <v>13.276270260426152</v>
      </c>
      <c r="I161" s="542">
        <v>2746</v>
      </c>
      <c r="J161" s="552">
        <f t="shared" si="22"/>
        <v>10.001821161901294</v>
      </c>
      <c r="K161" s="542">
        <v>2555</v>
      </c>
      <c r="L161" s="552">
        <f t="shared" si="23"/>
        <v>9.3061373156073568</v>
      </c>
      <c r="M161" s="542">
        <v>3551</v>
      </c>
      <c r="N161" s="15">
        <f t="shared" si="24"/>
        <v>12.933891822983062</v>
      </c>
      <c r="O161" s="554">
        <v>3793</v>
      </c>
      <c r="P161" s="15">
        <f t="shared" si="25"/>
        <v>13.815334183208888</v>
      </c>
      <c r="Q161" s="554">
        <v>3355</v>
      </c>
      <c r="R161" s="15">
        <f t="shared" si="26"/>
        <v>12.219996357676198</v>
      </c>
      <c r="S161" s="554">
        <v>2339</v>
      </c>
      <c r="T161" s="15">
        <f t="shared" si="27"/>
        <v>8.5193953742487718</v>
      </c>
      <c r="U161" s="688">
        <v>67</v>
      </c>
      <c r="V161" s="689">
        <f t="shared" si="28"/>
        <v>0.24403569477326534</v>
      </c>
    </row>
    <row r="162" spans="1:22">
      <c r="A162" s="26" t="s">
        <v>4</v>
      </c>
      <c r="B162" s="518">
        <v>15665</v>
      </c>
      <c r="C162" s="544">
        <v>1257</v>
      </c>
      <c r="D162" s="18">
        <f t="shared" si="19"/>
        <v>8.0242578997765719</v>
      </c>
      <c r="E162" s="544">
        <v>2010</v>
      </c>
      <c r="F162" s="18">
        <f t="shared" si="20"/>
        <v>12.831152250239386</v>
      </c>
      <c r="G162" s="544">
        <v>1805</v>
      </c>
      <c r="H162" s="18">
        <f t="shared" si="21"/>
        <v>11.522502393871688</v>
      </c>
      <c r="I162" s="544">
        <v>1128</v>
      </c>
      <c r="J162" s="18">
        <f t="shared" si="22"/>
        <v>7.2007660389403121</v>
      </c>
      <c r="K162" s="544">
        <v>1079</v>
      </c>
      <c r="L162" s="18">
        <f t="shared" si="23"/>
        <v>6.8879668049792535</v>
      </c>
      <c r="M162" s="544">
        <v>1968</v>
      </c>
      <c r="N162" s="18">
        <f t="shared" si="24"/>
        <v>12.563038621129907</v>
      </c>
      <c r="O162" s="544">
        <v>2392</v>
      </c>
      <c r="P162" s="18">
        <f t="shared" si="25"/>
        <v>15.269709543568466</v>
      </c>
      <c r="Q162" s="544">
        <v>2295</v>
      </c>
      <c r="R162" s="18">
        <f t="shared" si="26"/>
        <v>14.650494733482287</v>
      </c>
      <c r="S162" s="544">
        <v>1681</v>
      </c>
      <c r="T162" s="18">
        <f t="shared" si="27"/>
        <v>10.730928822215128</v>
      </c>
      <c r="U162" s="690">
        <v>50</v>
      </c>
      <c r="V162" s="691">
        <f t="shared" si="28"/>
        <v>0.31918289179699966</v>
      </c>
    </row>
    <row r="163" spans="1:22">
      <c r="A163" s="31" t="s">
        <v>3</v>
      </c>
      <c r="B163" s="517">
        <v>19310</v>
      </c>
      <c r="C163" s="545">
        <v>2043</v>
      </c>
      <c r="D163" s="15">
        <f t="shared" si="19"/>
        <v>10.58001035732781</v>
      </c>
      <c r="E163" s="545">
        <v>2480</v>
      </c>
      <c r="F163" s="15">
        <f t="shared" si="20"/>
        <v>12.843086483687207</v>
      </c>
      <c r="G163" s="545">
        <v>2088</v>
      </c>
      <c r="H163" s="15">
        <f t="shared" si="21"/>
        <v>10.813050233039876</v>
      </c>
      <c r="I163" s="545">
        <v>2183</v>
      </c>
      <c r="J163" s="15">
        <f t="shared" si="22"/>
        <v>11.305023303987571</v>
      </c>
      <c r="K163" s="545">
        <v>2473</v>
      </c>
      <c r="L163" s="15">
        <f t="shared" si="23"/>
        <v>12.806835836354221</v>
      </c>
      <c r="M163" s="545">
        <v>2417</v>
      </c>
      <c r="N163" s="15">
        <f t="shared" si="24"/>
        <v>12.516830657690317</v>
      </c>
      <c r="O163" s="545">
        <v>2500</v>
      </c>
      <c r="P163" s="15">
        <f t="shared" si="25"/>
        <v>12.94665976178146</v>
      </c>
      <c r="Q163" s="545">
        <v>1957</v>
      </c>
      <c r="R163" s="15">
        <f t="shared" si="26"/>
        <v>10.134645261522527</v>
      </c>
      <c r="S163" s="545">
        <v>1063</v>
      </c>
      <c r="T163" s="15">
        <f t="shared" si="27"/>
        <v>5.504919730709477</v>
      </c>
      <c r="U163" s="692">
        <v>106</v>
      </c>
      <c r="V163" s="689">
        <f t="shared" si="28"/>
        <v>0.54893837389953393</v>
      </c>
    </row>
    <row r="164" spans="1:22" ht="14.5" thickBot="1">
      <c r="A164" s="27" t="s">
        <v>2</v>
      </c>
      <c r="B164" s="518">
        <v>15199</v>
      </c>
      <c r="C164" s="544">
        <v>1079</v>
      </c>
      <c r="D164" s="18">
        <f t="shared" si="19"/>
        <v>7.0991512599513129</v>
      </c>
      <c r="E164" s="544">
        <v>2229</v>
      </c>
      <c r="F164" s="18">
        <f t="shared" si="20"/>
        <v>14.665438515691823</v>
      </c>
      <c r="G164" s="544">
        <v>2026</v>
      </c>
      <c r="H164" s="18">
        <f t="shared" si="21"/>
        <v>13.329824330548062</v>
      </c>
      <c r="I164" s="544">
        <v>1344</v>
      </c>
      <c r="J164" s="18">
        <f t="shared" si="22"/>
        <v>8.8426870188828204</v>
      </c>
      <c r="K164" s="544">
        <v>1030</v>
      </c>
      <c r="L164" s="18">
        <f t="shared" si="23"/>
        <v>6.7767616290545423</v>
      </c>
      <c r="M164" s="544">
        <v>1652</v>
      </c>
      <c r="N164" s="18">
        <f t="shared" si="24"/>
        <v>10.869136127376802</v>
      </c>
      <c r="O164" s="544">
        <v>2313</v>
      </c>
      <c r="P164" s="18">
        <f t="shared" si="25"/>
        <v>15.218106454371998</v>
      </c>
      <c r="Q164" s="544">
        <v>2083</v>
      </c>
      <c r="R164" s="18">
        <f t="shared" si="26"/>
        <v>13.704849003223895</v>
      </c>
      <c r="S164" s="544">
        <v>1385</v>
      </c>
      <c r="T164" s="18">
        <f t="shared" si="27"/>
        <v>9.1124416080005268</v>
      </c>
      <c r="U164" s="690">
        <v>58</v>
      </c>
      <c r="V164" s="691">
        <f t="shared" si="28"/>
        <v>0.38160405289821697</v>
      </c>
    </row>
    <row r="165" spans="1:22">
      <c r="A165" s="28" t="s">
        <v>17</v>
      </c>
      <c r="B165" s="549">
        <v>467770</v>
      </c>
      <c r="C165" s="546">
        <v>64207</v>
      </c>
      <c r="D165" s="33">
        <f t="shared" si="19"/>
        <v>13.726190221690146</v>
      </c>
      <c r="E165" s="546">
        <v>63977</v>
      </c>
      <c r="F165" s="33">
        <f t="shared" si="20"/>
        <v>13.677020758064861</v>
      </c>
      <c r="G165" s="546">
        <v>51763</v>
      </c>
      <c r="H165" s="33">
        <f t="shared" si="21"/>
        <v>11.065908459285547</v>
      </c>
      <c r="I165" s="546">
        <v>55054</v>
      </c>
      <c r="J165" s="33">
        <f t="shared" si="22"/>
        <v>11.769459349680398</v>
      </c>
      <c r="K165" s="546">
        <v>55366</v>
      </c>
      <c r="L165" s="33">
        <f t="shared" si="23"/>
        <v>11.836158795989482</v>
      </c>
      <c r="M165" s="546">
        <v>50344</v>
      </c>
      <c r="N165" s="33">
        <f t="shared" si="24"/>
        <v>10.762554246745196</v>
      </c>
      <c r="O165" s="546">
        <v>52685</v>
      </c>
      <c r="P165" s="33">
        <f t="shared" si="25"/>
        <v>11.263013874339952</v>
      </c>
      <c r="Q165" s="546">
        <v>45245</v>
      </c>
      <c r="R165" s="33">
        <f t="shared" si="26"/>
        <v>9.672488616200269</v>
      </c>
      <c r="S165" s="546">
        <v>27056</v>
      </c>
      <c r="T165" s="33">
        <f t="shared" si="27"/>
        <v>5.7840391645466793</v>
      </c>
      <c r="U165" s="693">
        <v>2073</v>
      </c>
      <c r="V165" s="694">
        <f t="shared" si="28"/>
        <v>0.44316651345746844</v>
      </c>
    </row>
    <row r="166" spans="1:22">
      <c r="A166" s="29" t="s">
        <v>19</v>
      </c>
      <c r="B166" s="550">
        <v>116207</v>
      </c>
      <c r="C166" s="547">
        <v>8323</v>
      </c>
      <c r="D166" s="16">
        <f t="shared" si="19"/>
        <v>7.1622191434250944</v>
      </c>
      <c r="E166" s="547">
        <v>15524</v>
      </c>
      <c r="F166" s="16">
        <f t="shared" si="20"/>
        <v>13.358919858528315</v>
      </c>
      <c r="G166" s="547">
        <v>15697</v>
      </c>
      <c r="H166" s="16">
        <f t="shared" si="21"/>
        <v>13.507792129561903</v>
      </c>
      <c r="I166" s="547">
        <v>12106</v>
      </c>
      <c r="J166" s="16">
        <f t="shared" si="22"/>
        <v>10.417616838916761</v>
      </c>
      <c r="K166" s="547">
        <v>9960</v>
      </c>
      <c r="L166" s="16">
        <f t="shared" si="23"/>
        <v>8.5709122514134268</v>
      </c>
      <c r="M166" s="547">
        <v>13757</v>
      </c>
      <c r="N166" s="16">
        <f t="shared" si="24"/>
        <v>11.83835741392515</v>
      </c>
      <c r="O166" s="547">
        <v>16474</v>
      </c>
      <c r="P166" s="16">
        <f t="shared" si="25"/>
        <v>14.176426549175178</v>
      </c>
      <c r="Q166" s="547">
        <v>14290</v>
      </c>
      <c r="R166" s="16">
        <f t="shared" si="26"/>
        <v>12.29702169404597</v>
      </c>
      <c r="S166" s="547">
        <v>9497</v>
      </c>
      <c r="T166" s="16">
        <f t="shared" si="27"/>
        <v>8.1724853063929022</v>
      </c>
      <c r="U166" s="695">
        <v>579</v>
      </c>
      <c r="V166" s="696">
        <f t="shared" si="28"/>
        <v>0.49824881461529857</v>
      </c>
    </row>
    <row r="167" spans="1:22" ht="14.5" thickBot="1">
      <c r="A167" s="30" t="s">
        <v>20</v>
      </c>
      <c r="B167" s="551">
        <v>583977</v>
      </c>
      <c r="C167" s="548">
        <v>72530</v>
      </c>
      <c r="D167" s="17">
        <f t="shared" si="19"/>
        <v>12.420009692162534</v>
      </c>
      <c r="E167" s="548">
        <v>79501</v>
      </c>
      <c r="F167" s="17">
        <f t="shared" si="20"/>
        <v>13.613721088330532</v>
      </c>
      <c r="G167" s="548">
        <v>67460</v>
      </c>
      <c r="H167" s="17">
        <f t="shared" si="21"/>
        <v>11.551824815018399</v>
      </c>
      <c r="I167" s="548">
        <v>67160</v>
      </c>
      <c r="J167" s="17">
        <f t="shared" si="22"/>
        <v>11.500452928796854</v>
      </c>
      <c r="K167" s="548">
        <v>65326</v>
      </c>
      <c r="L167" s="17">
        <f t="shared" si="23"/>
        <v>11.186399464362466</v>
      </c>
      <c r="M167" s="548">
        <v>64101</v>
      </c>
      <c r="N167" s="17">
        <f t="shared" si="24"/>
        <v>10.976630928957819</v>
      </c>
      <c r="O167" s="548">
        <v>69159</v>
      </c>
      <c r="P167" s="17">
        <f t="shared" si="25"/>
        <v>11.842760930653091</v>
      </c>
      <c r="Q167" s="548">
        <v>59535</v>
      </c>
      <c r="R167" s="17">
        <f t="shared" si="26"/>
        <v>10.194750820665883</v>
      </c>
      <c r="S167" s="548">
        <v>36553</v>
      </c>
      <c r="T167" s="17">
        <f t="shared" si="27"/>
        <v>6.2593218568539513</v>
      </c>
      <c r="U167" s="697">
        <v>2652</v>
      </c>
      <c r="V167" s="698">
        <f t="shared" si="28"/>
        <v>0.45412747419847016</v>
      </c>
    </row>
    <row r="168" spans="1:22">
      <c r="A168" s="844" t="s">
        <v>243</v>
      </c>
      <c r="B168" s="844"/>
      <c r="C168" s="844"/>
      <c r="D168" s="844"/>
      <c r="E168" s="844"/>
      <c r="F168" s="844"/>
      <c r="G168" s="844"/>
      <c r="H168" s="844"/>
      <c r="I168" s="844"/>
      <c r="J168" s="844"/>
      <c r="K168" s="844"/>
      <c r="L168" s="844"/>
      <c r="M168" s="844"/>
      <c r="N168" s="844"/>
      <c r="O168" s="844"/>
      <c r="P168" s="844"/>
      <c r="Q168" s="844"/>
      <c r="R168" s="844"/>
      <c r="S168" s="844"/>
      <c r="T168" s="844"/>
      <c r="U168" s="844"/>
      <c r="V168" s="844"/>
    </row>
    <row r="169" spans="1:22" ht="14.25" customHeight="1">
      <c r="A169" s="851" t="s">
        <v>302</v>
      </c>
      <c r="B169" s="851"/>
      <c r="C169" s="851"/>
      <c r="D169" s="851"/>
      <c r="E169" s="851"/>
      <c r="F169" s="851"/>
      <c r="G169" s="851"/>
      <c r="H169" s="851"/>
      <c r="I169" s="851"/>
      <c r="J169" s="851"/>
      <c r="K169" s="851"/>
      <c r="L169" s="851"/>
      <c r="M169" s="851"/>
      <c r="N169" s="851"/>
      <c r="O169" s="851"/>
      <c r="P169" s="851"/>
      <c r="Q169" s="851"/>
      <c r="R169" s="851"/>
      <c r="S169" s="851"/>
      <c r="T169" s="851"/>
      <c r="U169" s="851"/>
      <c r="V169" s="851"/>
    </row>
  </sheetData>
  <customSheetViews>
    <customSheetView guid="{0995CD4B-3C75-457A-AB77-49903FF8A611}" scale="80">
      <selection activeCell="C4" sqref="C4:V4"/>
      <pageMargins left="0.7" right="0.7" top="0.78740157499999996" bottom="0.78740157499999996" header="0.3" footer="0.3"/>
      <pageSetup paperSize="9" orientation="portrait" r:id="rId1"/>
    </customSheetView>
  </customSheetViews>
  <mergeCells count="89">
    <mergeCell ref="A89:V89"/>
    <mergeCell ref="A84:L84"/>
    <mergeCell ref="A56:L56"/>
    <mergeCell ref="A27:L27"/>
    <mergeCell ref="A33:L33"/>
    <mergeCell ref="A61:L61"/>
    <mergeCell ref="A85:L85"/>
    <mergeCell ref="A57:L57"/>
    <mergeCell ref="A62:A64"/>
    <mergeCell ref="B62:B63"/>
    <mergeCell ref="C62:L62"/>
    <mergeCell ref="C63:D63"/>
    <mergeCell ref="E63:F63"/>
    <mergeCell ref="G63:H63"/>
    <mergeCell ref="I63:J63"/>
    <mergeCell ref="K63:L63"/>
    <mergeCell ref="A145:V145"/>
    <mergeCell ref="A140:V140"/>
    <mergeCell ref="A141:V141"/>
    <mergeCell ref="A113:V113"/>
    <mergeCell ref="A117:V117"/>
    <mergeCell ref="A143:V143"/>
    <mergeCell ref="A59:L59"/>
    <mergeCell ref="A115:V115"/>
    <mergeCell ref="A118:A120"/>
    <mergeCell ref="B118:B119"/>
    <mergeCell ref="C118:V118"/>
    <mergeCell ref="C119:D119"/>
    <mergeCell ref="E119:F119"/>
    <mergeCell ref="G119:H119"/>
    <mergeCell ref="I119:J119"/>
    <mergeCell ref="K119:L119"/>
    <mergeCell ref="M119:N119"/>
    <mergeCell ref="O119:P119"/>
    <mergeCell ref="Q119:R119"/>
    <mergeCell ref="S119:T119"/>
    <mergeCell ref="U119:V119"/>
    <mergeCell ref="A114:B114"/>
    <mergeCell ref="S147:T147"/>
    <mergeCell ref="A146:A148"/>
    <mergeCell ref="B146:B147"/>
    <mergeCell ref="C146:V146"/>
    <mergeCell ref="A169:V169"/>
    <mergeCell ref="A168:V168"/>
    <mergeCell ref="C147:D147"/>
    <mergeCell ref="E147:F147"/>
    <mergeCell ref="G147:H147"/>
    <mergeCell ref="U147:V147"/>
    <mergeCell ref="I147:J147"/>
    <mergeCell ref="K147:L147"/>
    <mergeCell ref="M147:N147"/>
    <mergeCell ref="O147:P147"/>
    <mergeCell ref="Q147:R147"/>
    <mergeCell ref="Q91:R91"/>
    <mergeCell ref="S91:T91"/>
    <mergeCell ref="A90:A92"/>
    <mergeCell ref="B90:B91"/>
    <mergeCell ref="C90:V90"/>
    <mergeCell ref="U91:V91"/>
    <mergeCell ref="G91:H91"/>
    <mergeCell ref="I91:J91"/>
    <mergeCell ref="K91:L91"/>
    <mergeCell ref="M91:N91"/>
    <mergeCell ref="O91:P91"/>
    <mergeCell ref="A112:V112"/>
    <mergeCell ref="I6:J6"/>
    <mergeCell ref="K6:L6"/>
    <mergeCell ref="A31:L31"/>
    <mergeCell ref="C5:L5"/>
    <mergeCell ref="A34:A36"/>
    <mergeCell ref="B34:B35"/>
    <mergeCell ref="C34:L34"/>
    <mergeCell ref="C35:D35"/>
    <mergeCell ref="E35:F35"/>
    <mergeCell ref="G35:H35"/>
    <mergeCell ref="I35:J35"/>
    <mergeCell ref="K35:L35"/>
    <mergeCell ref="A87:V87"/>
    <mergeCell ref="C91:D91"/>
    <mergeCell ref="E91:F91"/>
    <mergeCell ref="A1:L1"/>
    <mergeCell ref="A29:L29"/>
    <mergeCell ref="A28:L28"/>
    <mergeCell ref="A5:A7"/>
    <mergeCell ref="B5:B6"/>
    <mergeCell ref="C6:D6"/>
    <mergeCell ref="E6:F6"/>
    <mergeCell ref="G6:H6"/>
    <mergeCell ref="A4:L4"/>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zoomScale="80" zoomScaleNormal="80" workbookViewId="0">
      <selection activeCell="A2" sqref="A2"/>
    </sheetView>
  </sheetViews>
  <sheetFormatPr baseColWidth="10" defaultRowHeight="14"/>
  <cols>
    <col min="1" max="1" width="23.5" customWidth="1"/>
    <col min="2" max="8" width="11.08203125" customWidth="1"/>
  </cols>
  <sheetData>
    <row r="1" spans="1:13" s="87" customFormat="1" ht="23.5">
      <c r="A1" s="795">
        <v>2021</v>
      </c>
      <c r="B1" s="795"/>
      <c r="C1" s="795"/>
      <c r="D1" s="795"/>
      <c r="E1" s="795"/>
      <c r="F1" s="795"/>
      <c r="G1" s="795"/>
      <c r="H1" s="795"/>
      <c r="I1" s="160"/>
      <c r="J1" s="160"/>
      <c r="K1" s="160"/>
      <c r="L1" s="160"/>
      <c r="M1" s="160"/>
    </row>
    <row r="2" spans="1:13" s="714" customFormat="1" ht="13">
      <c r="A2" s="779" t="s">
        <v>109</v>
      </c>
      <c r="D2" s="718"/>
      <c r="F2" s="718"/>
      <c r="H2" s="718"/>
    </row>
    <row r="3" spans="1:13" s="714" customFormat="1" ht="13">
      <c r="A3" s="165"/>
      <c r="D3" s="718"/>
      <c r="F3" s="718"/>
      <c r="H3" s="718"/>
    </row>
    <row r="4" spans="1:13" s="87" customFormat="1" ht="16.5">
      <c r="A4" s="870" t="s">
        <v>319</v>
      </c>
      <c r="B4" s="870"/>
      <c r="C4" s="870"/>
      <c r="D4" s="870"/>
      <c r="E4" s="870"/>
      <c r="F4" s="870"/>
      <c r="G4" s="870"/>
      <c r="H4" s="870"/>
      <c r="I4" s="160"/>
      <c r="J4" s="160"/>
      <c r="K4" s="160"/>
      <c r="L4" s="160"/>
      <c r="M4" s="160"/>
    </row>
    <row r="5" spans="1:13" s="87" customFormat="1" ht="14.5">
      <c r="A5" s="810" t="s">
        <v>21</v>
      </c>
      <c r="B5" s="807" t="s">
        <v>22</v>
      </c>
      <c r="C5" s="808" t="s">
        <v>23</v>
      </c>
      <c r="D5" s="809"/>
      <c r="E5" s="809"/>
      <c r="F5" s="809"/>
      <c r="G5" s="809"/>
      <c r="H5" s="809"/>
      <c r="I5" s="160"/>
      <c r="J5" s="160"/>
      <c r="K5" s="160"/>
      <c r="L5" s="160"/>
      <c r="M5" s="160"/>
    </row>
    <row r="6" spans="1:13" s="87" customFormat="1" ht="15" customHeight="1">
      <c r="A6" s="810"/>
      <c r="B6" s="807"/>
      <c r="C6" s="808" t="s">
        <v>101</v>
      </c>
      <c r="D6" s="823"/>
      <c r="E6" s="808" t="s">
        <v>60</v>
      </c>
      <c r="F6" s="810"/>
      <c r="G6" s="811" t="s">
        <v>61</v>
      </c>
      <c r="H6" s="809"/>
      <c r="I6" s="160"/>
      <c r="J6" s="160"/>
      <c r="K6" s="160"/>
      <c r="L6" s="160"/>
      <c r="M6" s="160"/>
    </row>
    <row r="7" spans="1:13" s="87" customFormat="1" ht="15" thickBot="1">
      <c r="A7" s="867"/>
      <c r="B7" s="812" t="s">
        <v>0</v>
      </c>
      <c r="C7" s="813"/>
      <c r="D7" s="562" t="s">
        <v>1</v>
      </c>
      <c r="E7" s="539" t="s">
        <v>0</v>
      </c>
      <c r="F7" s="562" t="s">
        <v>1</v>
      </c>
      <c r="G7" s="539" t="s">
        <v>0</v>
      </c>
      <c r="H7" s="562" t="s">
        <v>1</v>
      </c>
      <c r="I7" s="160"/>
      <c r="J7" s="160"/>
      <c r="K7" s="160"/>
      <c r="L7" s="160"/>
      <c r="M7" s="160"/>
    </row>
    <row r="8" spans="1:13" s="87" customFormat="1" ht="14.5">
      <c r="A8" s="193" t="s">
        <v>16</v>
      </c>
      <c r="B8" s="555">
        <v>99803</v>
      </c>
      <c r="C8" s="269">
        <v>11232</v>
      </c>
      <c r="D8" s="199">
        <v>11.254170716311133</v>
      </c>
      <c r="E8" s="269">
        <v>56986</v>
      </c>
      <c r="F8" s="199">
        <v>57.098484013506614</v>
      </c>
      <c r="G8" s="269">
        <v>31585</v>
      </c>
      <c r="H8" s="197">
        <v>31.64734527018226</v>
      </c>
      <c r="I8" s="160"/>
      <c r="J8" s="160"/>
      <c r="K8" s="160"/>
      <c r="L8" s="160"/>
      <c r="M8" s="160"/>
    </row>
    <row r="9" spans="1:13" s="87" customFormat="1" ht="14.5">
      <c r="A9" s="187" t="s">
        <v>15</v>
      </c>
      <c r="B9" s="556">
        <v>100886</v>
      </c>
      <c r="C9" s="264">
        <v>8659</v>
      </c>
      <c r="D9" s="202">
        <v>8.5829550185357739</v>
      </c>
      <c r="E9" s="264">
        <v>42709</v>
      </c>
      <c r="F9" s="202">
        <v>42.333921455900722</v>
      </c>
      <c r="G9" s="264">
        <v>49518</v>
      </c>
      <c r="H9" s="201">
        <v>49.083123525563508</v>
      </c>
      <c r="I9" s="160"/>
      <c r="J9" s="160"/>
      <c r="K9" s="160"/>
      <c r="L9" s="160"/>
      <c r="M9" s="160"/>
    </row>
    <row r="10" spans="1:13" s="87" customFormat="1" ht="14.5">
      <c r="A10" s="193" t="s">
        <v>18</v>
      </c>
      <c r="B10" s="557">
        <v>35076</v>
      </c>
      <c r="C10" s="269">
        <v>4207</v>
      </c>
      <c r="D10" s="199">
        <v>11.993955981297754</v>
      </c>
      <c r="E10" s="269">
        <v>10362</v>
      </c>
      <c r="F10" s="199">
        <v>29.541566883339037</v>
      </c>
      <c r="G10" s="269">
        <v>20507</v>
      </c>
      <c r="H10" s="197">
        <v>58.464477135363211</v>
      </c>
      <c r="I10" s="160"/>
      <c r="J10" s="160"/>
      <c r="K10" s="160"/>
      <c r="L10" s="160"/>
      <c r="M10" s="160"/>
    </row>
    <row r="11" spans="1:13" s="87" customFormat="1" ht="14.5">
      <c r="A11" s="187" t="s">
        <v>14</v>
      </c>
      <c r="B11" s="556">
        <v>19178</v>
      </c>
      <c r="C11" s="264">
        <v>548</v>
      </c>
      <c r="D11" s="202">
        <v>2.857440817603504</v>
      </c>
      <c r="E11" s="264">
        <v>5889</v>
      </c>
      <c r="F11" s="202">
        <v>30.707060173115025</v>
      </c>
      <c r="G11" s="264">
        <v>12741</v>
      </c>
      <c r="H11" s="201">
        <v>66.435499009281472</v>
      </c>
      <c r="I11" s="160"/>
      <c r="J11" s="160"/>
      <c r="K11" s="160"/>
      <c r="L11" s="160"/>
      <c r="M11" s="160"/>
    </row>
    <row r="12" spans="1:13" s="87" customFormat="1" ht="14.5">
      <c r="A12" s="193" t="s">
        <v>13</v>
      </c>
      <c r="B12" s="557">
        <v>5843</v>
      </c>
      <c r="C12" s="269">
        <v>572</v>
      </c>
      <c r="D12" s="199">
        <v>9.7894916994694512</v>
      </c>
      <c r="E12" s="269">
        <v>2110</v>
      </c>
      <c r="F12" s="199">
        <v>36.111586513777169</v>
      </c>
      <c r="G12" s="269">
        <v>3161</v>
      </c>
      <c r="H12" s="197">
        <v>54.098921786753387</v>
      </c>
      <c r="I12" s="160"/>
      <c r="J12" s="160"/>
      <c r="K12" s="160"/>
      <c r="L12" s="160"/>
      <c r="M12" s="160"/>
    </row>
    <row r="13" spans="1:13" s="87" customFormat="1" ht="14.5">
      <c r="A13" s="187" t="s">
        <v>12</v>
      </c>
      <c r="B13" s="556">
        <v>17982</v>
      </c>
      <c r="C13" s="188" t="s">
        <v>39</v>
      </c>
      <c r="D13" s="202" t="s">
        <v>39</v>
      </c>
      <c r="E13" s="188" t="s">
        <v>39</v>
      </c>
      <c r="F13" s="202" t="s">
        <v>39</v>
      </c>
      <c r="G13" s="188" t="s">
        <v>39</v>
      </c>
      <c r="H13" s="201" t="s">
        <v>39</v>
      </c>
      <c r="I13" s="160"/>
      <c r="J13" s="160"/>
      <c r="K13" s="160"/>
      <c r="L13" s="160"/>
      <c r="M13" s="160"/>
    </row>
    <row r="14" spans="1:13" s="87" customFormat="1" ht="14.5">
      <c r="A14" s="193" t="s">
        <v>11</v>
      </c>
      <c r="B14" s="557">
        <v>53738</v>
      </c>
      <c r="C14" s="269">
        <v>4241</v>
      </c>
      <c r="D14" s="199">
        <v>7.8919944917935165</v>
      </c>
      <c r="E14" s="269">
        <v>21434</v>
      </c>
      <c r="F14" s="199">
        <v>39.886114109196477</v>
      </c>
      <c r="G14" s="269">
        <v>28063</v>
      </c>
      <c r="H14" s="197">
        <v>52.221891399010012</v>
      </c>
      <c r="I14" s="160"/>
      <c r="J14" s="160"/>
      <c r="K14" s="160"/>
      <c r="L14" s="160"/>
      <c r="M14" s="160"/>
    </row>
    <row r="15" spans="1:13" s="87" customFormat="1" ht="14.5">
      <c r="A15" s="187" t="s">
        <v>10</v>
      </c>
      <c r="B15" s="556">
        <v>11288</v>
      </c>
      <c r="C15" s="188" t="s">
        <v>39</v>
      </c>
      <c r="D15" s="202" t="s">
        <v>39</v>
      </c>
      <c r="E15" s="188" t="s">
        <v>39</v>
      </c>
      <c r="F15" s="202" t="s">
        <v>39</v>
      </c>
      <c r="G15" s="188" t="s">
        <v>39</v>
      </c>
      <c r="H15" s="201" t="s">
        <v>39</v>
      </c>
      <c r="I15" s="160"/>
      <c r="J15" s="160"/>
      <c r="K15" s="160"/>
      <c r="L15" s="160"/>
      <c r="M15" s="160"/>
    </row>
    <row r="16" spans="1:13" s="87" customFormat="1" ht="14.5">
      <c r="A16" s="193" t="s">
        <v>9</v>
      </c>
      <c r="B16" s="557">
        <v>61661</v>
      </c>
      <c r="C16" s="269">
        <v>5057</v>
      </c>
      <c r="D16" s="199">
        <v>8.2012941729780575</v>
      </c>
      <c r="E16" s="269">
        <v>22521</v>
      </c>
      <c r="F16" s="199">
        <v>36.523896790515884</v>
      </c>
      <c r="G16" s="269">
        <v>34083</v>
      </c>
      <c r="H16" s="197">
        <v>55.274809036506056</v>
      </c>
      <c r="I16" s="160"/>
      <c r="J16" s="160"/>
      <c r="K16" s="160"/>
      <c r="L16" s="160"/>
      <c r="M16" s="160"/>
    </row>
    <row r="17" spans="1:13" s="87" customFormat="1" ht="14.5">
      <c r="A17" s="187" t="s">
        <v>8</v>
      </c>
      <c r="B17" s="556">
        <v>130477</v>
      </c>
      <c r="C17" s="264">
        <v>4833</v>
      </c>
      <c r="D17" s="202">
        <v>3.7041011059420432</v>
      </c>
      <c r="E17" s="264">
        <v>72604</v>
      </c>
      <c r="F17" s="202">
        <v>55.645056216804491</v>
      </c>
      <c r="G17" s="264">
        <v>53040</v>
      </c>
      <c r="H17" s="201">
        <v>40.650842677253465</v>
      </c>
      <c r="I17" s="160"/>
      <c r="J17" s="160"/>
      <c r="K17" s="160"/>
      <c r="L17" s="160"/>
      <c r="M17" s="160"/>
    </row>
    <row r="18" spans="1:13" s="87" customFormat="1" ht="14.5">
      <c r="A18" s="193" t="s">
        <v>7</v>
      </c>
      <c r="B18" s="557">
        <v>33813</v>
      </c>
      <c r="C18" s="269">
        <v>1082</v>
      </c>
      <c r="D18" s="199">
        <v>3.1999526809215388</v>
      </c>
      <c r="E18" s="269">
        <v>15740</v>
      </c>
      <c r="F18" s="199">
        <v>46.550143435956585</v>
      </c>
      <c r="G18" s="269">
        <v>16991</v>
      </c>
      <c r="H18" s="197">
        <v>50.249903883121874</v>
      </c>
      <c r="I18" s="160"/>
      <c r="J18" s="160"/>
      <c r="K18" s="160"/>
      <c r="L18" s="160"/>
      <c r="M18" s="160"/>
    </row>
    <row r="19" spans="1:13" s="87" customFormat="1" ht="14.5">
      <c r="A19" s="187" t="s">
        <v>6</v>
      </c>
      <c r="B19" s="556">
        <v>6927</v>
      </c>
      <c r="C19" s="188" t="s">
        <v>39</v>
      </c>
      <c r="D19" s="202" t="s">
        <v>39</v>
      </c>
      <c r="E19" s="188" t="s">
        <v>39</v>
      </c>
      <c r="F19" s="202" t="s">
        <v>39</v>
      </c>
      <c r="G19" s="188" t="s">
        <v>39</v>
      </c>
      <c r="H19" s="201" t="s">
        <v>39</v>
      </c>
      <c r="I19" s="160"/>
      <c r="J19" s="160"/>
      <c r="K19" s="160"/>
      <c r="L19" s="160"/>
      <c r="M19" s="160"/>
    </row>
    <row r="20" spans="1:13" s="87" customFormat="1" ht="14.5">
      <c r="A20" s="193" t="s">
        <v>5</v>
      </c>
      <c r="B20" s="557">
        <v>30774</v>
      </c>
      <c r="C20" s="269">
        <v>498</v>
      </c>
      <c r="D20" s="199">
        <v>1.6182491713784362</v>
      </c>
      <c r="E20" s="269">
        <v>8396</v>
      </c>
      <c r="F20" s="199">
        <v>27.282771170468578</v>
      </c>
      <c r="G20" s="269">
        <v>21880</v>
      </c>
      <c r="H20" s="197">
        <v>71.098979658152984</v>
      </c>
      <c r="I20" s="160"/>
      <c r="J20" s="160"/>
      <c r="K20" s="160"/>
      <c r="L20" s="160"/>
      <c r="M20" s="160"/>
    </row>
    <row r="21" spans="1:13" s="87" customFormat="1" ht="14.5">
      <c r="A21" s="187" t="s">
        <v>4</v>
      </c>
      <c r="B21" s="556">
        <v>16136</v>
      </c>
      <c r="C21" s="264">
        <v>473</v>
      </c>
      <c r="D21" s="202">
        <v>2.9313336638572141</v>
      </c>
      <c r="E21" s="264">
        <v>5933</v>
      </c>
      <c r="F21" s="202">
        <v>36.768715914724837</v>
      </c>
      <c r="G21" s="264">
        <v>9730</v>
      </c>
      <c r="H21" s="201">
        <v>60.299950421417947</v>
      </c>
      <c r="I21" s="160"/>
      <c r="J21" s="160"/>
      <c r="K21" s="160"/>
      <c r="L21" s="160"/>
      <c r="M21" s="160"/>
    </row>
    <row r="22" spans="1:13" s="87" customFormat="1" ht="14.5">
      <c r="A22" s="193" t="s">
        <v>3</v>
      </c>
      <c r="B22" s="557">
        <v>22071</v>
      </c>
      <c r="C22" s="269">
        <v>1198</v>
      </c>
      <c r="D22" s="199">
        <v>5.4279371120474833</v>
      </c>
      <c r="E22" s="269">
        <v>8827</v>
      </c>
      <c r="F22" s="199">
        <v>39.993656834760543</v>
      </c>
      <c r="G22" s="269">
        <v>12046</v>
      </c>
      <c r="H22" s="197">
        <v>54.578406053191976</v>
      </c>
      <c r="I22" s="160"/>
      <c r="J22" s="160"/>
      <c r="K22" s="160"/>
      <c r="L22" s="160"/>
      <c r="M22" s="160"/>
    </row>
    <row r="23" spans="1:13" s="87" customFormat="1" ht="15" thickBot="1">
      <c r="A23" s="187" t="s">
        <v>2</v>
      </c>
      <c r="B23" s="558">
        <v>15895</v>
      </c>
      <c r="C23" s="311" t="s">
        <v>39</v>
      </c>
      <c r="D23" s="202" t="s">
        <v>39</v>
      </c>
      <c r="E23" s="311" t="s">
        <v>39</v>
      </c>
      <c r="F23" s="202" t="s">
        <v>39</v>
      </c>
      <c r="G23" s="311" t="s">
        <v>39</v>
      </c>
      <c r="H23" s="201" t="s">
        <v>39</v>
      </c>
      <c r="I23" s="160"/>
      <c r="J23" s="160"/>
      <c r="K23" s="160"/>
      <c r="L23" s="160"/>
      <c r="M23" s="160"/>
    </row>
    <row r="24" spans="1:13" s="87" customFormat="1" ht="14.5">
      <c r="A24" s="203" t="s">
        <v>17</v>
      </c>
      <c r="B24" s="559">
        <v>533201</v>
      </c>
      <c r="C24" s="261">
        <v>37774</v>
      </c>
      <c r="D24" s="207">
        <v>7.0843828124853472</v>
      </c>
      <c r="E24" s="261">
        <v>251633</v>
      </c>
      <c r="F24" s="207">
        <v>47.192897237627086</v>
      </c>
      <c r="G24" s="261">
        <v>243794</v>
      </c>
      <c r="H24" s="205">
        <v>45.722719949887562</v>
      </c>
      <c r="I24" s="160"/>
      <c r="J24" s="160"/>
      <c r="K24" s="160"/>
      <c r="L24" s="160"/>
      <c r="M24" s="160"/>
    </row>
    <row r="25" spans="1:13" s="87" customFormat="1" ht="14.5">
      <c r="A25" s="208" t="s">
        <v>19</v>
      </c>
      <c r="B25" s="560">
        <v>128347</v>
      </c>
      <c r="C25" s="262">
        <v>6474</v>
      </c>
      <c r="D25" s="306">
        <v>5.0441381567157784</v>
      </c>
      <c r="E25" s="262">
        <v>40449</v>
      </c>
      <c r="F25" s="306">
        <v>31.515345119091215</v>
      </c>
      <c r="G25" s="262">
        <v>81424</v>
      </c>
      <c r="H25" s="305">
        <v>63.44051672419301</v>
      </c>
      <c r="I25" s="160"/>
      <c r="J25" s="160"/>
      <c r="K25" s="160"/>
      <c r="L25" s="160"/>
      <c r="M25" s="160"/>
    </row>
    <row r="26" spans="1:13" s="87" customFormat="1" ht="15" thickBot="1">
      <c r="A26" s="213" t="s">
        <v>20</v>
      </c>
      <c r="B26" s="561">
        <v>661548</v>
      </c>
      <c r="C26" s="263">
        <v>44248</v>
      </c>
      <c r="D26" s="308">
        <v>6.6885547231644571</v>
      </c>
      <c r="E26" s="263">
        <v>292082</v>
      </c>
      <c r="F26" s="308">
        <v>44.151293632510416</v>
      </c>
      <c r="G26" s="263">
        <v>325218</v>
      </c>
      <c r="H26" s="307">
        <v>49.160151644325126</v>
      </c>
      <c r="I26" s="160"/>
      <c r="J26" s="160"/>
      <c r="K26" s="160"/>
      <c r="L26" s="160"/>
      <c r="M26" s="160"/>
    </row>
    <row r="27" spans="1:13" s="87" customFormat="1" ht="14.5">
      <c r="A27" s="871" t="s">
        <v>214</v>
      </c>
      <c r="B27" s="871"/>
      <c r="C27" s="871"/>
      <c r="D27" s="871"/>
      <c r="E27" s="871"/>
      <c r="F27" s="871"/>
      <c r="G27" s="871"/>
      <c r="H27" s="871"/>
      <c r="I27" s="160"/>
      <c r="J27" s="160"/>
      <c r="K27" s="160"/>
      <c r="L27" s="160"/>
      <c r="M27" s="160"/>
    </row>
    <row r="28" spans="1:13" s="135" customFormat="1" ht="24.65" customHeight="1">
      <c r="A28" s="851" t="s">
        <v>312</v>
      </c>
      <c r="B28" s="872"/>
      <c r="C28" s="872"/>
      <c r="D28" s="872"/>
      <c r="E28" s="872"/>
      <c r="F28" s="872"/>
      <c r="G28" s="872"/>
      <c r="H28" s="872"/>
      <c r="I28" s="755"/>
      <c r="J28" s="755"/>
      <c r="K28" s="755"/>
      <c r="L28" s="755"/>
      <c r="M28" s="755"/>
    </row>
    <row r="29" spans="1:13" s="87" customFormat="1" ht="24" customHeight="1">
      <c r="A29" s="869" t="s">
        <v>303</v>
      </c>
      <c r="B29" s="869"/>
      <c r="C29" s="869"/>
      <c r="D29" s="869"/>
      <c r="E29" s="869"/>
      <c r="F29" s="869"/>
      <c r="G29" s="869"/>
      <c r="H29" s="869"/>
      <c r="I29" s="160"/>
      <c r="J29" s="160"/>
      <c r="K29" s="160"/>
      <c r="L29" s="160"/>
      <c r="M29" s="160"/>
    </row>
    <row r="30" spans="1:13" s="87" customFormat="1" ht="14.5">
      <c r="A30" s="160"/>
      <c r="B30" s="160"/>
      <c r="C30" s="160"/>
      <c r="D30" s="160"/>
      <c r="E30" s="160"/>
      <c r="F30" s="160"/>
      <c r="G30" s="160"/>
      <c r="H30" s="160"/>
      <c r="I30" s="160"/>
      <c r="J30" s="160"/>
      <c r="K30" s="160"/>
      <c r="L30" s="160"/>
      <c r="M30" s="160"/>
    </row>
    <row r="31" spans="1:13" ht="23.5">
      <c r="A31" s="795">
        <v>2020</v>
      </c>
      <c r="B31" s="795"/>
      <c r="C31" s="795"/>
      <c r="D31" s="795"/>
      <c r="E31" s="795"/>
      <c r="F31" s="795"/>
      <c r="G31" s="795"/>
      <c r="H31" s="795"/>
      <c r="I31" s="160"/>
      <c r="J31" s="160"/>
      <c r="K31" s="160"/>
      <c r="L31" s="160"/>
      <c r="M31" s="160"/>
    </row>
    <row r="32" spans="1:13" ht="15" customHeight="1">
      <c r="A32" s="165"/>
      <c r="B32" s="160"/>
      <c r="C32" s="160"/>
      <c r="D32" s="241"/>
      <c r="E32" s="160"/>
      <c r="F32" s="241"/>
      <c r="G32" s="160"/>
      <c r="H32" s="241"/>
      <c r="I32" s="160"/>
      <c r="J32" s="160"/>
      <c r="K32" s="160"/>
      <c r="L32" s="160"/>
      <c r="M32" s="160"/>
    </row>
    <row r="33" spans="1:13" ht="15.65" customHeight="1">
      <c r="A33" s="870" t="s">
        <v>270</v>
      </c>
      <c r="B33" s="870"/>
      <c r="C33" s="870"/>
      <c r="D33" s="870"/>
      <c r="E33" s="870"/>
      <c r="F33" s="870"/>
      <c r="G33" s="870"/>
      <c r="H33" s="870"/>
      <c r="I33" s="160"/>
      <c r="J33" s="160"/>
      <c r="K33" s="160"/>
      <c r="L33" s="160"/>
      <c r="M33" s="160"/>
    </row>
    <row r="34" spans="1:13" ht="14.5">
      <c r="A34" s="810" t="s">
        <v>21</v>
      </c>
      <c r="B34" s="822" t="s">
        <v>22</v>
      </c>
      <c r="C34" s="811" t="s">
        <v>23</v>
      </c>
      <c r="D34" s="809"/>
      <c r="E34" s="809"/>
      <c r="F34" s="809"/>
      <c r="G34" s="809"/>
      <c r="H34" s="809"/>
      <c r="I34" s="160"/>
      <c r="J34" s="160"/>
      <c r="K34" s="160"/>
      <c r="L34" s="160"/>
      <c r="M34" s="160"/>
    </row>
    <row r="35" spans="1:13" ht="14.65" customHeight="1">
      <c r="A35" s="810"/>
      <c r="B35" s="822"/>
      <c r="C35" s="811" t="s">
        <v>100</v>
      </c>
      <c r="D35" s="823"/>
      <c r="E35" s="808" t="s">
        <v>60</v>
      </c>
      <c r="F35" s="810"/>
      <c r="G35" s="811" t="s">
        <v>61</v>
      </c>
      <c r="H35" s="809"/>
      <c r="I35" s="160"/>
      <c r="J35" s="160"/>
      <c r="K35" s="160"/>
      <c r="L35" s="160"/>
      <c r="M35" s="160"/>
    </row>
    <row r="36" spans="1:13" ht="15" thickBot="1">
      <c r="A36" s="867"/>
      <c r="B36" s="812" t="s">
        <v>0</v>
      </c>
      <c r="C36" s="813"/>
      <c r="D36" s="562" t="s">
        <v>1</v>
      </c>
      <c r="E36" s="539" t="s">
        <v>0</v>
      </c>
      <c r="F36" s="562" t="s">
        <v>1</v>
      </c>
      <c r="G36" s="539" t="s">
        <v>0</v>
      </c>
      <c r="H36" s="562" t="s">
        <v>1</v>
      </c>
      <c r="I36" s="160"/>
      <c r="J36" s="160"/>
      <c r="K36" s="160"/>
      <c r="L36" s="160"/>
      <c r="M36" s="160"/>
    </row>
    <row r="37" spans="1:13" ht="14.25" customHeight="1">
      <c r="A37" s="193" t="s">
        <v>16</v>
      </c>
      <c r="B37" s="555">
        <v>96434</v>
      </c>
      <c r="C37" s="269">
        <v>10440</v>
      </c>
      <c r="D37" s="199">
        <v>10.8</v>
      </c>
      <c r="E37" s="269">
        <v>54858</v>
      </c>
      <c r="F37" s="199">
        <v>56.899999999999991</v>
      </c>
      <c r="G37" s="269">
        <v>31136</v>
      </c>
      <c r="H37" s="197">
        <v>32.300000000000004</v>
      </c>
      <c r="I37" s="160"/>
      <c r="J37" s="160"/>
      <c r="K37" s="160"/>
      <c r="L37" s="160"/>
      <c r="M37" s="160"/>
    </row>
    <row r="38" spans="1:13" ht="14.25" customHeight="1">
      <c r="A38" s="187" t="s">
        <v>15</v>
      </c>
      <c r="B38" s="556">
        <v>97317</v>
      </c>
      <c r="C38" s="264">
        <v>8392</v>
      </c>
      <c r="D38" s="202">
        <v>8.6</v>
      </c>
      <c r="E38" s="264">
        <v>40977</v>
      </c>
      <c r="F38" s="202">
        <v>42.1</v>
      </c>
      <c r="G38" s="264">
        <v>47948</v>
      </c>
      <c r="H38" s="201">
        <v>49.3</v>
      </c>
      <c r="I38" s="160"/>
      <c r="J38" s="160"/>
      <c r="K38" s="160"/>
      <c r="L38" s="160"/>
      <c r="M38" s="160"/>
    </row>
    <row r="39" spans="1:13" ht="14.25" customHeight="1">
      <c r="A39" s="193" t="s">
        <v>18</v>
      </c>
      <c r="B39" s="557">
        <v>34098</v>
      </c>
      <c r="C39" s="269">
        <v>3879</v>
      </c>
      <c r="D39" s="199">
        <v>11.4</v>
      </c>
      <c r="E39" s="269">
        <v>10060</v>
      </c>
      <c r="F39" s="199">
        <v>29.5</v>
      </c>
      <c r="G39" s="269">
        <v>20159</v>
      </c>
      <c r="H39" s="197">
        <v>59.099999999999994</v>
      </c>
      <c r="I39" s="160"/>
      <c r="J39" s="160"/>
      <c r="K39" s="160"/>
      <c r="L39" s="160"/>
      <c r="M39" s="160"/>
    </row>
    <row r="40" spans="1:13" ht="14.25" customHeight="1">
      <c r="A40" s="187" t="s">
        <v>14</v>
      </c>
      <c r="B40" s="556">
        <v>18500</v>
      </c>
      <c r="C40" s="264">
        <v>529</v>
      </c>
      <c r="D40" s="202">
        <v>2.9000000000000004</v>
      </c>
      <c r="E40" s="264">
        <v>5589</v>
      </c>
      <c r="F40" s="202">
        <v>30.2</v>
      </c>
      <c r="G40" s="264">
        <v>12382</v>
      </c>
      <c r="H40" s="201">
        <v>66.900000000000006</v>
      </c>
      <c r="I40" s="160"/>
      <c r="J40" s="160"/>
      <c r="K40" s="160"/>
      <c r="L40" s="160"/>
      <c r="M40" s="160"/>
    </row>
    <row r="41" spans="1:13" ht="14.25" customHeight="1">
      <c r="A41" s="193" t="s">
        <v>13</v>
      </c>
      <c r="B41" s="557">
        <v>5714</v>
      </c>
      <c r="C41" s="269">
        <v>544</v>
      </c>
      <c r="D41" s="199">
        <v>9.5</v>
      </c>
      <c r="E41" s="269">
        <v>2014</v>
      </c>
      <c r="F41" s="199">
        <v>35.199999999999996</v>
      </c>
      <c r="G41" s="269">
        <v>3156</v>
      </c>
      <c r="H41" s="197">
        <v>55.2</v>
      </c>
      <c r="I41" s="160"/>
      <c r="J41" s="160"/>
      <c r="K41" s="160"/>
      <c r="L41" s="160"/>
      <c r="M41" s="160"/>
    </row>
    <row r="42" spans="1:13" ht="14.25" customHeight="1">
      <c r="A42" s="187" t="s">
        <v>12</v>
      </c>
      <c r="B42" s="556">
        <v>17629</v>
      </c>
      <c r="C42" s="264">
        <v>666</v>
      </c>
      <c r="D42" s="202">
        <v>3.8</v>
      </c>
      <c r="E42" s="264">
        <v>5720</v>
      </c>
      <c r="F42" s="202">
        <v>32.4</v>
      </c>
      <c r="G42" s="264">
        <v>11243</v>
      </c>
      <c r="H42" s="201">
        <v>63.800000000000004</v>
      </c>
      <c r="I42" s="160"/>
      <c r="J42" s="160"/>
      <c r="K42" s="160"/>
      <c r="L42" s="160"/>
      <c r="M42" s="160"/>
    </row>
    <row r="43" spans="1:13" ht="14.25" customHeight="1">
      <c r="A43" s="193" t="s">
        <v>11</v>
      </c>
      <c r="B43" s="557">
        <v>51302</v>
      </c>
      <c r="C43" s="269">
        <v>3838</v>
      </c>
      <c r="D43" s="199">
        <v>7.5</v>
      </c>
      <c r="E43" s="269">
        <v>20221</v>
      </c>
      <c r="F43" s="199">
        <v>39.4</v>
      </c>
      <c r="G43" s="269">
        <v>27243</v>
      </c>
      <c r="H43" s="197">
        <v>53.1</v>
      </c>
      <c r="I43" s="160"/>
      <c r="J43" s="160"/>
      <c r="K43" s="160"/>
      <c r="L43" s="160"/>
      <c r="M43" s="160"/>
    </row>
    <row r="44" spans="1:13" ht="14.25" customHeight="1">
      <c r="A44" s="187" t="s">
        <v>10</v>
      </c>
      <c r="B44" s="556">
        <v>11206</v>
      </c>
      <c r="C44" s="264">
        <v>335</v>
      </c>
      <c r="D44" s="202">
        <v>3</v>
      </c>
      <c r="E44" s="264">
        <v>3246</v>
      </c>
      <c r="F44" s="202">
        <v>28.999999999999996</v>
      </c>
      <c r="G44" s="264">
        <v>7625</v>
      </c>
      <c r="H44" s="201">
        <v>68</v>
      </c>
      <c r="I44" s="160"/>
      <c r="J44" s="160"/>
      <c r="K44" s="160"/>
      <c r="L44" s="160"/>
      <c r="M44" s="160"/>
    </row>
    <row r="45" spans="1:13" ht="14.25" customHeight="1">
      <c r="A45" s="193" t="s">
        <v>9</v>
      </c>
      <c r="B45" s="557">
        <v>58547</v>
      </c>
      <c r="C45" s="269">
        <v>4790</v>
      </c>
      <c r="D45" s="199">
        <v>8.2000000000000011</v>
      </c>
      <c r="E45" s="269">
        <v>20966</v>
      </c>
      <c r="F45" s="199">
        <v>35.799999999999997</v>
      </c>
      <c r="G45" s="269">
        <v>32791</v>
      </c>
      <c r="H45" s="197">
        <v>56.000000000000007</v>
      </c>
      <c r="I45" s="160"/>
      <c r="J45" s="160"/>
      <c r="K45" s="160"/>
      <c r="L45" s="160"/>
      <c r="M45" s="160"/>
    </row>
    <row r="46" spans="1:13" ht="14.25" customHeight="1">
      <c r="A46" s="187" t="s">
        <v>8</v>
      </c>
      <c r="B46" s="556">
        <v>124265</v>
      </c>
      <c r="C46" s="264">
        <v>4779</v>
      </c>
      <c r="D46" s="202">
        <v>3.8</v>
      </c>
      <c r="E46" s="264">
        <v>68980</v>
      </c>
      <c r="F46" s="202">
        <v>55.500000000000007</v>
      </c>
      <c r="G46" s="264">
        <v>50506</v>
      </c>
      <c r="H46" s="201">
        <v>40.6</v>
      </c>
      <c r="I46" s="160"/>
      <c r="J46" s="160"/>
      <c r="K46" s="160"/>
      <c r="L46" s="160"/>
      <c r="M46" s="160"/>
    </row>
    <row r="47" spans="1:13" ht="14.25" customHeight="1">
      <c r="A47" s="193" t="s">
        <v>7</v>
      </c>
      <c r="B47" s="557">
        <v>32960</v>
      </c>
      <c r="C47" s="269">
        <v>1050</v>
      </c>
      <c r="D47" s="199">
        <v>3.2</v>
      </c>
      <c r="E47" s="269">
        <v>15165</v>
      </c>
      <c r="F47" s="199">
        <v>46</v>
      </c>
      <c r="G47" s="269">
        <v>16745</v>
      </c>
      <c r="H47" s="197">
        <v>50.8</v>
      </c>
      <c r="I47" s="160"/>
      <c r="J47" s="160"/>
      <c r="K47" s="160"/>
      <c r="L47" s="160"/>
      <c r="M47" s="160"/>
    </row>
    <row r="48" spans="1:13" ht="14.25" customHeight="1">
      <c r="A48" s="187" t="s">
        <v>6</v>
      </c>
      <c r="B48" s="556">
        <v>6708</v>
      </c>
      <c r="C48" s="264">
        <v>164</v>
      </c>
      <c r="D48" s="202">
        <v>2.4</v>
      </c>
      <c r="E48" s="264">
        <v>2744</v>
      </c>
      <c r="F48" s="202">
        <v>40.9</v>
      </c>
      <c r="G48" s="264">
        <v>3800</v>
      </c>
      <c r="H48" s="201">
        <v>56.599999999999994</v>
      </c>
      <c r="I48" s="160"/>
      <c r="J48" s="160"/>
      <c r="K48" s="160"/>
      <c r="L48" s="160"/>
      <c r="M48" s="160"/>
    </row>
    <row r="49" spans="1:13" ht="14.25" customHeight="1">
      <c r="A49" s="193" t="s">
        <v>5</v>
      </c>
      <c r="B49" s="557">
        <v>30191</v>
      </c>
      <c r="C49" s="269">
        <v>495</v>
      </c>
      <c r="D49" s="199">
        <v>1.6</v>
      </c>
      <c r="E49" s="269">
        <v>7997</v>
      </c>
      <c r="F49" s="199">
        <v>26.5</v>
      </c>
      <c r="G49" s="269">
        <v>21699</v>
      </c>
      <c r="H49" s="197">
        <v>71.899999999999991</v>
      </c>
      <c r="I49" s="160"/>
      <c r="J49" s="160"/>
      <c r="K49" s="160"/>
      <c r="L49" s="160"/>
      <c r="M49" s="160"/>
    </row>
    <row r="50" spans="1:13" ht="14.25" customHeight="1">
      <c r="A50" s="187" t="s">
        <v>4</v>
      </c>
      <c r="B50" s="556">
        <v>16111</v>
      </c>
      <c r="C50" s="264">
        <v>463</v>
      </c>
      <c r="D50" s="202">
        <v>2.9000000000000004</v>
      </c>
      <c r="E50" s="264">
        <v>5795</v>
      </c>
      <c r="F50" s="202">
        <v>36</v>
      </c>
      <c r="G50" s="264">
        <v>9853</v>
      </c>
      <c r="H50" s="201">
        <v>61.199999999999996</v>
      </c>
      <c r="I50" s="160"/>
      <c r="J50" s="160"/>
      <c r="K50" s="160"/>
      <c r="L50" s="160"/>
      <c r="M50" s="160"/>
    </row>
    <row r="51" spans="1:13" ht="14.25" customHeight="1">
      <c r="A51" s="193" t="s">
        <v>3</v>
      </c>
      <c r="B51" s="557">
        <v>21039</v>
      </c>
      <c r="C51" s="269">
        <v>1204</v>
      </c>
      <c r="D51" s="199">
        <v>5.7</v>
      </c>
      <c r="E51" s="269">
        <v>8406</v>
      </c>
      <c r="F51" s="199">
        <v>40</v>
      </c>
      <c r="G51" s="269">
        <v>11429</v>
      </c>
      <c r="H51" s="197">
        <v>54.300000000000004</v>
      </c>
      <c r="I51" s="160"/>
      <c r="J51" s="160"/>
      <c r="K51" s="160"/>
      <c r="L51" s="160"/>
      <c r="M51" s="160"/>
    </row>
    <row r="52" spans="1:13" ht="14.25" customHeight="1" thickBot="1">
      <c r="A52" s="187" t="s">
        <v>2</v>
      </c>
      <c r="B52" s="558">
        <v>15609</v>
      </c>
      <c r="C52" s="312">
        <v>366</v>
      </c>
      <c r="D52" s="202">
        <v>2.2999999999999998</v>
      </c>
      <c r="E52" s="312">
        <v>6251</v>
      </c>
      <c r="F52" s="202">
        <v>40</v>
      </c>
      <c r="G52" s="312">
        <v>8992</v>
      </c>
      <c r="H52" s="201">
        <v>57.599999999999994</v>
      </c>
      <c r="I52" s="160"/>
      <c r="J52" s="160"/>
      <c r="K52" s="160"/>
      <c r="L52" s="160"/>
      <c r="M52" s="160"/>
    </row>
    <row r="53" spans="1:13" ht="14.25" customHeight="1">
      <c r="A53" s="203" t="s">
        <v>17</v>
      </c>
      <c r="B53" s="559">
        <v>511915</v>
      </c>
      <c r="C53" s="261">
        <v>35867</v>
      </c>
      <c r="D53" s="207">
        <v>7.0000000000000009</v>
      </c>
      <c r="E53" s="261">
        <v>240051</v>
      </c>
      <c r="F53" s="207">
        <v>46.9</v>
      </c>
      <c r="G53" s="261">
        <v>235997</v>
      </c>
      <c r="H53" s="205">
        <v>46.1</v>
      </c>
      <c r="I53" s="160"/>
      <c r="J53" s="160"/>
      <c r="K53" s="160"/>
      <c r="L53" s="160"/>
      <c r="M53" s="160"/>
    </row>
    <row r="54" spans="1:13" ht="14.25" customHeight="1">
      <c r="A54" s="208" t="s">
        <v>19</v>
      </c>
      <c r="B54" s="560">
        <v>125715</v>
      </c>
      <c r="C54" s="262">
        <v>6067</v>
      </c>
      <c r="D54" s="306">
        <v>4.8</v>
      </c>
      <c r="E54" s="262">
        <v>38938</v>
      </c>
      <c r="F54" s="306">
        <v>31</v>
      </c>
      <c r="G54" s="262">
        <v>80710</v>
      </c>
      <c r="H54" s="305">
        <v>64.2</v>
      </c>
      <c r="I54" s="160"/>
      <c r="J54" s="160"/>
      <c r="K54" s="160"/>
      <c r="L54" s="160"/>
      <c r="M54" s="160"/>
    </row>
    <row r="55" spans="1:13" ht="14.25" customHeight="1" thickBot="1">
      <c r="A55" s="213" t="s">
        <v>20</v>
      </c>
      <c r="B55" s="561">
        <v>637630</v>
      </c>
      <c r="C55" s="263">
        <v>41934</v>
      </c>
      <c r="D55" s="308">
        <v>6.6000000000000005</v>
      </c>
      <c r="E55" s="263">
        <v>278989</v>
      </c>
      <c r="F55" s="308">
        <v>43.8</v>
      </c>
      <c r="G55" s="263">
        <v>316707</v>
      </c>
      <c r="H55" s="307">
        <v>49.7</v>
      </c>
      <c r="I55" s="160"/>
      <c r="J55" s="160"/>
      <c r="K55" s="160"/>
      <c r="L55" s="160"/>
      <c r="M55" s="160"/>
    </row>
    <row r="56" spans="1:13" s="39" customFormat="1" ht="15" customHeight="1">
      <c r="A56" s="871" t="s">
        <v>214</v>
      </c>
      <c r="B56" s="871"/>
      <c r="C56" s="871"/>
      <c r="D56" s="871"/>
      <c r="E56" s="871"/>
      <c r="F56" s="871"/>
      <c r="G56" s="871"/>
      <c r="H56" s="871"/>
      <c r="I56" s="160"/>
      <c r="J56" s="160"/>
      <c r="K56" s="160"/>
      <c r="L56" s="160"/>
      <c r="M56" s="160"/>
    </row>
    <row r="57" spans="1:13" s="39" customFormat="1" ht="24" customHeight="1">
      <c r="A57" s="869" t="s">
        <v>304</v>
      </c>
      <c r="B57" s="869"/>
      <c r="C57" s="869"/>
      <c r="D57" s="869"/>
      <c r="E57" s="869"/>
      <c r="F57" s="869"/>
      <c r="G57" s="869"/>
      <c r="H57" s="869"/>
      <c r="I57" s="309"/>
      <c r="J57" s="160"/>
      <c r="K57" s="160"/>
      <c r="L57" s="160"/>
      <c r="M57" s="160"/>
    </row>
    <row r="58" spans="1:13" ht="14.5">
      <c r="A58" s="160"/>
      <c r="B58" s="160"/>
      <c r="C58" s="160"/>
      <c r="D58" s="160"/>
      <c r="E58" s="160"/>
      <c r="F58" s="160"/>
      <c r="G58" s="160"/>
      <c r="H58" s="160"/>
      <c r="I58" s="160"/>
      <c r="J58" s="160"/>
      <c r="K58" s="160"/>
      <c r="L58" s="160"/>
      <c r="M58" s="160"/>
    </row>
    <row r="59" spans="1:13" ht="14.5">
      <c r="A59" s="160"/>
      <c r="B59" s="160"/>
      <c r="C59" s="160"/>
      <c r="D59" s="160"/>
      <c r="E59" s="160"/>
      <c r="F59" s="160"/>
      <c r="G59" s="160"/>
      <c r="H59" s="160"/>
      <c r="I59" s="160"/>
      <c r="J59" s="160"/>
      <c r="K59" s="160"/>
      <c r="L59" s="160"/>
      <c r="M59" s="160"/>
    </row>
    <row r="60" spans="1:13" ht="14.5">
      <c r="A60" s="160"/>
      <c r="B60" s="160"/>
      <c r="C60" s="160"/>
      <c r="D60" s="160"/>
      <c r="E60" s="160"/>
      <c r="F60" s="160"/>
      <c r="G60" s="160"/>
      <c r="H60" s="160"/>
      <c r="I60" s="160"/>
      <c r="J60" s="160"/>
      <c r="K60" s="160"/>
      <c r="L60" s="160"/>
      <c r="M60" s="160"/>
    </row>
    <row r="61" spans="1:13" ht="14.5">
      <c r="A61" s="160"/>
      <c r="B61" s="160"/>
      <c r="C61" s="160"/>
      <c r="D61" s="160"/>
      <c r="E61" s="160"/>
      <c r="F61" s="160"/>
      <c r="G61" s="160"/>
      <c r="H61" s="160"/>
      <c r="I61" s="160"/>
      <c r="J61" s="160"/>
      <c r="K61" s="160"/>
      <c r="L61" s="160"/>
      <c r="M61" s="160"/>
    </row>
    <row r="62" spans="1:13" ht="14.5">
      <c r="A62" s="160"/>
      <c r="B62" s="160"/>
      <c r="C62" s="160"/>
      <c r="D62" s="160"/>
      <c r="E62" s="160"/>
      <c r="F62" s="160"/>
      <c r="G62" s="160"/>
      <c r="H62" s="160"/>
      <c r="I62" s="160"/>
      <c r="J62" s="160"/>
      <c r="K62" s="160"/>
      <c r="L62" s="160"/>
      <c r="M62" s="160"/>
    </row>
    <row r="63" spans="1:13" ht="14.5">
      <c r="A63" s="160"/>
      <c r="B63" s="160"/>
      <c r="C63" s="160"/>
      <c r="D63" s="160"/>
      <c r="E63" s="160"/>
      <c r="F63" s="160"/>
      <c r="G63" s="160"/>
      <c r="H63" s="160"/>
      <c r="I63" s="160"/>
      <c r="J63" s="160"/>
      <c r="K63" s="160"/>
      <c r="L63" s="160"/>
      <c r="M63" s="160"/>
    </row>
    <row r="64" spans="1:13" ht="14.5">
      <c r="A64" s="160"/>
      <c r="B64" s="160"/>
      <c r="C64" s="160"/>
      <c r="D64" s="160"/>
      <c r="E64" s="160"/>
      <c r="F64" s="160"/>
      <c r="G64" s="160"/>
      <c r="H64" s="160"/>
      <c r="I64" s="160"/>
      <c r="J64" s="160"/>
      <c r="K64" s="160"/>
      <c r="L64" s="160"/>
      <c r="M64" s="160"/>
    </row>
    <row r="65" spans="1:13" ht="14.5">
      <c r="A65" s="160"/>
      <c r="B65" s="160"/>
      <c r="C65" s="160"/>
      <c r="D65" s="160"/>
      <c r="E65" s="160"/>
      <c r="F65" s="160"/>
      <c r="G65" s="160"/>
      <c r="H65" s="160"/>
      <c r="I65" s="160"/>
      <c r="J65" s="160"/>
      <c r="K65" s="160"/>
      <c r="L65" s="160"/>
      <c r="M65" s="160"/>
    </row>
    <row r="66" spans="1:13" ht="14.5">
      <c r="A66" s="160"/>
      <c r="B66" s="160"/>
      <c r="C66" s="160"/>
      <c r="D66" s="160"/>
      <c r="E66" s="160"/>
      <c r="F66" s="160"/>
      <c r="G66" s="160"/>
      <c r="H66" s="160"/>
      <c r="I66" s="160"/>
      <c r="J66" s="160"/>
      <c r="K66" s="160"/>
      <c r="L66" s="160"/>
      <c r="M66" s="160"/>
    </row>
    <row r="67" spans="1:13" ht="14.5">
      <c r="A67" s="160"/>
      <c r="B67" s="160"/>
      <c r="C67" s="160"/>
      <c r="D67" s="160"/>
      <c r="E67" s="160"/>
      <c r="F67" s="160"/>
      <c r="G67" s="160"/>
      <c r="H67" s="160"/>
      <c r="I67" s="160"/>
      <c r="J67" s="160"/>
      <c r="K67" s="160"/>
      <c r="L67" s="160"/>
      <c r="M67" s="160"/>
    </row>
    <row r="68" spans="1:13" ht="14.5">
      <c r="A68" s="160"/>
      <c r="B68" s="160"/>
      <c r="C68" s="160"/>
      <c r="D68" s="160"/>
      <c r="E68" s="160"/>
      <c r="F68" s="160"/>
      <c r="G68" s="160"/>
      <c r="H68" s="160"/>
      <c r="I68" s="160"/>
      <c r="J68" s="160"/>
      <c r="K68" s="160"/>
      <c r="L68" s="160"/>
      <c r="M68" s="160"/>
    </row>
    <row r="69" spans="1:13" ht="14.5">
      <c r="A69" s="160"/>
      <c r="B69" s="160"/>
      <c r="C69" s="160"/>
      <c r="D69" s="160"/>
      <c r="E69" s="160"/>
      <c r="F69" s="160"/>
      <c r="G69" s="160"/>
      <c r="H69" s="160"/>
      <c r="I69" s="160"/>
      <c r="J69" s="160"/>
      <c r="K69" s="160"/>
      <c r="L69" s="160"/>
      <c r="M69" s="160"/>
    </row>
    <row r="70" spans="1:13" ht="14.5">
      <c r="A70" s="160"/>
      <c r="B70" s="160"/>
      <c r="C70" s="160"/>
      <c r="D70" s="160"/>
      <c r="E70" s="160"/>
      <c r="F70" s="160"/>
      <c r="G70" s="160"/>
      <c r="H70" s="160"/>
      <c r="I70" s="160"/>
      <c r="J70" s="160"/>
      <c r="K70" s="160"/>
      <c r="L70" s="160"/>
      <c r="M70" s="160"/>
    </row>
    <row r="71" spans="1:13" ht="14.5">
      <c r="A71" s="160"/>
      <c r="B71" s="160"/>
      <c r="C71" s="160"/>
      <c r="D71" s="160"/>
      <c r="E71" s="160"/>
      <c r="F71" s="160"/>
      <c r="G71" s="160"/>
      <c r="H71" s="160"/>
      <c r="I71" s="160"/>
      <c r="J71" s="160"/>
      <c r="K71" s="160"/>
      <c r="L71" s="160"/>
      <c r="M71" s="160"/>
    </row>
    <row r="72" spans="1:13" ht="14.5">
      <c r="A72" s="160"/>
      <c r="B72" s="160"/>
      <c r="C72" s="160"/>
      <c r="D72" s="160"/>
      <c r="E72" s="160"/>
      <c r="F72" s="160"/>
      <c r="G72" s="160"/>
      <c r="H72" s="160"/>
      <c r="I72" s="160"/>
      <c r="J72" s="160"/>
      <c r="K72" s="160"/>
      <c r="L72" s="160"/>
      <c r="M72" s="160"/>
    </row>
    <row r="73" spans="1:13" ht="14.5">
      <c r="A73" s="160"/>
      <c r="B73" s="160"/>
      <c r="C73" s="160"/>
      <c r="D73" s="160"/>
      <c r="E73" s="160"/>
      <c r="F73" s="160"/>
      <c r="G73" s="160"/>
      <c r="H73" s="160"/>
      <c r="I73" s="160"/>
      <c r="J73" s="160"/>
      <c r="K73" s="160"/>
      <c r="L73" s="160"/>
      <c r="M73" s="160"/>
    </row>
    <row r="74" spans="1:13" ht="14.5">
      <c r="A74" s="160"/>
      <c r="B74" s="160"/>
      <c r="C74" s="160"/>
      <c r="D74" s="160"/>
      <c r="E74" s="160"/>
      <c r="F74" s="160"/>
      <c r="G74" s="160"/>
      <c r="H74" s="160"/>
      <c r="I74" s="160"/>
      <c r="J74" s="160"/>
      <c r="K74" s="160"/>
      <c r="L74" s="160"/>
      <c r="M74" s="160"/>
    </row>
    <row r="75" spans="1:13" ht="14.5">
      <c r="A75" s="160"/>
      <c r="B75" s="160"/>
      <c r="C75" s="160"/>
      <c r="D75" s="160"/>
      <c r="E75" s="160"/>
      <c r="F75" s="160"/>
      <c r="G75" s="160"/>
      <c r="H75" s="160"/>
      <c r="I75" s="160"/>
      <c r="J75" s="160"/>
      <c r="K75" s="160"/>
      <c r="L75" s="160"/>
      <c r="M75" s="160"/>
    </row>
    <row r="76" spans="1:13" ht="14.5">
      <c r="A76" s="160"/>
      <c r="B76" s="160"/>
      <c r="C76" s="160"/>
      <c r="D76" s="160"/>
      <c r="E76" s="160"/>
      <c r="F76" s="160"/>
      <c r="G76" s="160"/>
      <c r="H76" s="160"/>
      <c r="I76" s="160"/>
      <c r="J76" s="160"/>
      <c r="K76" s="160"/>
      <c r="L76" s="160"/>
      <c r="M76" s="160"/>
    </row>
    <row r="77" spans="1:13" ht="14.5">
      <c r="A77" s="160"/>
      <c r="B77" s="160"/>
      <c r="C77" s="160"/>
      <c r="D77" s="160"/>
      <c r="E77" s="160"/>
      <c r="F77" s="160"/>
      <c r="G77" s="160"/>
      <c r="H77" s="160"/>
      <c r="I77" s="160"/>
      <c r="J77" s="160"/>
      <c r="K77" s="160"/>
      <c r="L77" s="160"/>
      <c r="M77" s="160"/>
    </row>
    <row r="78" spans="1:13" ht="14.5">
      <c r="A78" s="160"/>
      <c r="B78" s="160"/>
      <c r="C78" s="160"/>
      <c r="D78" s="160"/>
      <c r="E78" s="160"/>
      <c r="F78" s="160"/>
      <c r="G78" s="160"/>
      <c r="H78" s="160"/>
      <c r="I78" s="160"/>
      <c r="J78" s="160"/>
      <c r="K78" s="160"/>
      <c r="L78" s="160"/>
      <c r="M78" s="160"/>
    </row>
    <row r="79" spans="1:13" ht="14.5">
      <c r="A79" s="160"/>
      <c r="B79" s="160"/>
      <c r="C79" s="160"/>
      <c r="D79" s="160"/>
      <c r="E79" s="160"/>
      <c r="F79" s="160"/>
      <c r="G79" s="160"/>
      <c r="H79" s="160"/>
      <c r="I79" s="160"/>
      <c r="J79" s="160"/>
      <c r="K79" s="160"/>
      <c r="L79" s="160"/>
      <c r="M79" s="160"/>
    </row>
    <row r="80" spans="1:13" ht="14.5">
      <c r="A80" s="160"/>
      <c r="B80" s="160"/>
      <c r="C80" s="160"/>
      <c r="D80" s="160"/>
      <c r="E80" s="160"/>
      <c r="F80" s="160"/>
      <c r="G80" s="160"/>
      <c r="H80" s="160"/>
      <c r="I80" s="160"/>
      <c r="J80" s="160"/>
      <c r="K80" s="160"/>
      <c r="L80" s="160"/>
      <c r="M80" s="160"/>
    </row>
    <row r="81" spans="1:13" ht="14.5">
      <c r="A81" s="160"/>
      <c r="B81" s="160"/>
      <c r="C81" s="160"/>
      <c r="D81" s="160"/>
      <c r="E81" s="160"/>
      <c r="F81" s="160"/>
      <c r="G81" s="160"/>
      <c r="H81" s="160"/>
      <c r="I81" s="160"/>
      <c r="J81" s="160"/>
      <c r="K81" s="160"/>
      <c r="L81" s="160"/>
      <c r="M81" s="160"/>
    </row>
    <row r="82" spans="1:13" ht="14.5">
      <c r="A82" s="160"/>
      <c r="B82" s="160"/>
      <c r="C82" s="160"/>
      <c r="D82" s="160"/>
      <c r="E82" s="160"/>
      <c r="F82" s="160"/>
      <c r="G82" s="160"/>
      <c r="H82" s="160"/>
      <c r="I82" s="160"/>
      <c r="J82" s="160"/>
      <c r="K82" s="160"/>
      <c r="L82" s="160"/>
      <c r="M82" s="160"/>
    </row>
    <row r="83" spans="1:13" ht="14.5">
      <c r="A83" s="160"/>
      <c r="B83" s="160"/>
      <c r="C83" s="160"/>
      <c r="D83" s="160"/>
      <c r="E83" s="160"/>
      <c r="F83" s="160"/>
      <c r="G83" s="160"/>
      <c r="H83" s="160"/>
      <c r="I83" s="160"/>
      <c r="J83" s="160"/>
      <c r="K83" s="160"/>
      <c r="L83" s="160"/>
      <c r="M83" s="160"/>
    </row>
    <row r="84" spans="1:13" ht="14.5">
      <c r="A84" s="160"/>
      <c r="B84" s="160"/>
      <c r="C84" s="160"/>
      <c r="D84" s="160"/>
      <c r="E84" s="160"/>
      <c r="F84" s="160"/>
      <c r="G84" s="160"/>
      <c r="H84" s="160"/>
      <c r="I84" s="160"/>
      <c r="J84" s="160"/>
      <c r="K84" s="160"/>
      <c r="L84" s="160"/>
      <c r="M84" s="160"/>
    </row>
    <row r="85" spans="1:13" ht="14.5">
      <c r="A85" s="160"/>
      <c r="B85" s="160"/>
      <c r="C85" s="160"/>
      <c r="D85" s="160"/>
      <c r="E85" s="160"/>
      <c r="F85" s="160"/>
      <c r="G85" s="160"/>
      <c r="H85" s="160"/>
      <c r="I85" s="160"/>
      <c r="J85" s="160"/>
      <c r="K85" s="160"/>
      <c r="L85" s="160"/>
      <c r="M85" s="160"/>
    </row>
    <row r="86" spans="1:13" ht="14.5">
      <c r="A86" s="160"/>
      <c r="B86" s="160"/>
      <c r="C86" s="160"/>
      <c r="D86" s="160"/>
      <c r="E86" s="160"/>
      <c r="F86" s="160"/>
      <c r="G86" s="160"/>
      <c r="H86" s="160"/>
      <c r="I86" s="160"/>
      <c r="J86" s="160"/>
      <c r="K86" s="160"/>
      <c r="L86" s="160"/>
      <c r="M86" s="160"/>
    </row>
    <row r="87" spans="1:13" ht="14.5">
      <c r="A87" s="160"/>
      <c r="B87" s="160"/>
      <c r="C87" s="160"/>
      <c r="D87" s="160"/>
      <c r="E87" s="160"/>
      <c r="F87" s="160"/>
      <c r="G87" s="160"/>
      <c r="H87" s="160"/>
      <c r="I87" s="160"/>
      <c r="J87" s="160"/>
      <c r="K87" s="160"/>
      <c r="L87" s="160"/>
      <c r="M87" s="160"/>
    </row>
    <row r="88" spans="1:13" ht="14.5">
      <c r="A88" s="160"/>
      <c r="B88" s="160"/>
      <c r="C88" s="160"/>
      <c r="D88" s="160"/>
      <c r="E88" s="160"/>
      <c r="F88" s="160"/>
      <c r="G88" s="160"/>
      <c r="H88" s="160"/>
      <c r="I88" s="160"/>
      <c r="J88" s="160"/>
      <c r="K88" s="160"/>
      <c r="L88" s="160"/>
      <c r="M88" s="160"/>
    </row>
    <row r="89" spans="1:13" ht="14.5">
      <c r="A89" s="160"/>
      <c r="B89" s="160"/>
      <c r="C89" s="160"/>
      <c r="D89" s="160"/>
      <c r="E89" s="160"/>
      <c r="F89" s="160"/>
      <c r="G89" s="160"/>
      <c r="H89" s="160"/>
      <c r="I89" s="160"/>
      <c r="J89" s="160"/>
      <c r="K89" s="160"/>
      <c r="L89" s="160"/>
      <c r="M89" s="160"/>
    </row>
    <row r="90" spans="1:13" ht="14.5">
      <c r="A90" s="160"/>
      <c r="B90" s="160"/>
      <c r="C90" s="160"/>
      <c r="D90" s="160"/>
      <c r="E90" s="160"/>
      <c r="F90" s="160"/>
      <c r="G90" s="160"/>
      <c r="H90" s="160"/>
      <c r="I90" s="160"/>
      <c r="J90" s="160"/>
      <c r="K90" s="160"/>
      <c r="L90" s="160"/>
      <c r="M90" s="160"/>
    </row>
    <row r="91" spans="1:13" ht="14.5">
      <c r="A91" s="160"/>
      <c r="B91" s="160"/>
      <c r="C91" s="160"/>
      <c r="D91" s="160"/>
      <c r="E91" s="160"/>
      <c r="F91" s="160"/>
      <c r="G91" s="160"/>
      <c r="H91" s="160"/>
      <c r="I91" s="160"/>
      <c r="J91" s="160"/>
      <c r="K91" s="160"/>
      <c r="L91" s="160"/>
      <c r="M91" s="160"/>
    </row>
    <row r="92" spans="1:13" ht="14.5">
      <c r="A92" s="160"/>
      <c r="B92" s="160"/>
      <c r="C92" s="160"/>
      <c r="D92" s="160"/>
      <c r="E92" s="160"/>
      <c r="F92" s="160"/>
      <c r="G92" s="160"/>
      <c r="H92" s="160"/>
      <c r="I92" s="160"/>
      <c r="J92" s="160"/>
      <c r="K92" s="160"/>
      <c r="L92" s="160"/>
      <c r="M92" s="160"/>
    </row>
    <row r="93" spans="1:13" ht="14.5">
      <c r="A93" s="160"/>
      <c r="B93" s="160"/>
      <c r="C93" s="160"/>
      <c r="D93" s="160"/>
      <c r="E93" s="160"/>
      <c r="F93" s="160"/>
      <c r="G93" s="160"/>
      <c r="H93" s="160"/>
      <c r="I93" s="160"/>
      <c r="J93" s="160"/>
      <c r="K93" s="160"/>
      <c r="L93" s="160"/>
      <c r="M93" s="160"/>
    </row>
    <row r="94" spans="1:13" ht="14.5">
      <c r="A94" s="160"/>
      <c r="B94" s="160"/>
      <c r="C94" s="160"/>
      <c r="D94" s="160"/>
      <c r="E94" s="160"/>
      <c r="F94" s="160"/>
      <c r="G94" s="160"/>
      <c r="H94" s="160"/>
      <c r="I94" s="160"/>
      <c r="J94" s="160"/>
      <c r="K94" s="160"/>
      <c r="L94" s="160"/>
      <c r="M94" s="160"/>
    </row>
    <row r="95" spans="1:13" ht="14.5">
      <c r="A95" s="160"/>
      <c r="B95" s="160"/>
      <c r="C95" s="160"/>
      <c r="D95" s="160"/>
      <c r="E95" s="160"/>
      <c r="F95" s="160"/>
      <c r="G95" s="160"/>
      <c r="H95" s="160"/>
      <c r="I95" s="160"/>
      <c r="J95" s="160"/>
      <c r="K95" s="160"/>
      <c r="L95" s="160"/>
      <c r="M95" s="160"/>
    </row>
    <row r="96" spans="1:13" ht="14.5">
      <c r="A96" s="160"/>
      <c r="B96" s="160"/>
      <c r="C96" s="160"/>
      <c r="D96" s="160"/>
      <c r="E96" s="160"/>
      <c r="F96" s="160"/>
      <c r="G96" s="160"/>
      <c r="H96" s="160"/>
      <c r="I96" s="160"/>
      <c r="J96" s="160"/>
      <c r="K96" s="160"/>
      <c r="L96" s="160"/>
      <c r="M96" s="160"/>
    </row>
    <row r="97" spans="1:13" ht="14.5">
      <c r="A97" s="160"/>
      <c r="B97" s="160"/>
      <c r="C97" s="160"/>
      <c r="D97" s="160"/>
      <c r="E97" s="160"/>
      <c r="F97" s="160"/>
      <c r="G97" s="160"/>
      <c r="H97" s="160"/>
      <c r="I97" s="160"/>
      <c r="J97" s="160"/>
      <c r="K97" s="160"/>
      <c r="L97" s="160"/>
      <c r="M97" s="160"/>
    </row>
    <row r="98" spans="1:13" ht="14.5">
      <c r="A98" s="160"/>
      <c r="B98" s="160"/>
      <c r="C98" s="160"/>
      <c r="D98" s="160"/>
      <c r="E98" s="160"/>
      <c r="F98" s="160"/>
      <c r="G98" s="160"/>
      <c r="H98" s="160"/>
      <c r="I98" s="160"/>
      <c r="J98" s="160"/>
      <c r="K98" s="160"/>
      <c r="L98" s="160"/>
      <c r="M98" s="160"/>
    </row>
    <row r="99" spans="1:13" ht="14.5">
      <c r="A99" s="160"/>
      <c r="B99" s="160"/>
      <c r="C99" s="160"/>
      <c r="D99" s="160"/>
      <c r="E99" s="160"/>
      <c r="F99" s="160"/>
      <c r="G99" s="160"/>
      <c r="H99" s="160"/>
      <c r="I99" s="160"/>
      <c r="J99" s="160"/>
      <c r="K99" s="160"/>
      <c r="L99" s="160"/>
      <c r="M99" s="160"/>
    </row>
    <row r="100" spans="1:13" ht="14.5">
      <c r="A100" s="160"/>
      <c r="B100" s="160"/>
      <c r="C100" s="160"/>
      <c r="D100" s="160"/>
      <c r="E100" s="160"/>
      <c r="F100" s="160"/>
      <c r="G100" s="160"/>
      <c r="H100" s="160"/>
      <c r="I100" s="160"/>
      <c r="J100" s="160"/>
      <c r="K100" s="160"/>
      <c r="L100" s="160"/>
      <c r="M100" s="160"/>
    </row>
    <row r="101" spans="1:13" ht="14.5">
      <c r="A101" s="160"/>
      <c r="B101" s="160"/>
      <c r="C101" s="160"/>
      <c r="D101" s="160"/>
      <c r="E101" s="160"/>
      <c r="F101" s="160"/>
      <c r="G101" s="160"/>
      <c r="H101" s="160"/>
      <c r="I101" s="160"/>
      <c r="J101" s="160"/>
      <c r="K101" s="160"/>
      <c r="L101" s="160"/>
      <c r="M101" s="160"/>
    </row>
    <row r="102" spans="1:13" ht="14.5">
      <c r="A102" s="160"/>
      <c r="B102" s="160"/>
      <c r="C102" s="160"/>
      <c r="D102" s="160"/>
      <c r="E102" s="160"/>
      <c r="F102" s="160"/>
      <c r="G102" s="160"/>
      <c r="H102" s="160"/>
      <c r="I102" s="160"/>
      <c r="J102" s="160"/>
      <c r="K102" s="160"/>
      <c r="L102" s="160"/>
      <c r="M102" s="160"/>
    </row>
    <row r="103" spans="1:13" ht="14.5">
      <c r="A103" s="160"/>
      <c r="B103" s="160"/>
      <c r="C103" s="160"/>
      <c r="D103" s="160"/>
      <c r="E103" s="160"/>
      <c r="F103" s="160"/>
      <c r="G103" s="160"/>
      <c r="H103" s="160"/>
      <c r="I103" s="160"/>
      <c r="J103" s="160"/>
      <c r="K103" s="160"/>
      <c r="L103" s="160"/>
      <c r="M103" s="160"/>
    </row>
    <row r="104" spans="1:13" ht="14.5">
      <c r="A104" s="160"/>
      <c r="B104" s="160"/>
      <c r="C104" s="160"/>
      <c r="D104" s="160"/>
      <c r="E104" s="160"/>
      <c r="F104" s="160"/>
      <c r="G104" s="160"/>
      <c r="H104" s="160"/>
      <c r="I104" s="160"/>
      <c r="J104" s="160"/>
      <c r="K104" s="160"/>
      <c r="L104" s="160"/>
      <c r="M104" s="160"/>
    </row>
    <row r="105" spans="1:13" ht="14.5">
      <c r="A105" s="160"/>
      <c r="B105" s="160"/>
      <c r="C105" s="160"/>
      <c r="D105" s="160"/>
      <c r="E105" s="160"/>
      <c r="F105" s="160"/>
      <c r="G105" s="160"/>
      <c r="H105" s="160"/>
      <c r="I105" s="160"/>
      <c r="J105" s="160"/>
      <c r="K105" s="160"/>
      <c r="L105" s="160"/>
      <c r="M105" s="160"/>
    </row>
    <row r="106" spans="1:13" ht="14.5">
      <c r="A106" s="160"/>
      <c r="B106" s="160"/>
      <c r="C106" s="160"/>
      <c r="D106" s="160"/>
      <c r="E106" s="160"/>
      <c r="F106" s="160"/>
      <c r="G106" s="160"/>
      <c r="H106" s="160"/>
      <c r="I106" s="160"/>
      <c r="J106" s="160"/>
      <c r="K106" s="160"/>
      <c r="L106" s="160"/>
      <c r="M106" s="160"/>
    </row>
    <row r="107" spans="1:13" ht="14.5">
      <c r="A107" s="160"/>
      <c r="B107" s="160"/>
      <c r="C107" s="160"/>
      <c r="D107" s="160"/>
      <c r="E107" s="160"/>
      <c r="F107" s="160"/>
      <c r="G107" s="160"/>
      <c r="H107" s="160"/>
      <c r="I107" s="160"/>
      <c r="J107" s="160"/>
      <c r="K107" s="160"/>
      <c r="L107" s="160"/>
      <c r="M107" s="160"/>
    </row>
    <row r="108" spans="1:13" ht="14.5">
      <c r="A108" s="160"/>
      <c r="B108" s="160"/>
      <c r="C108" s="160"/>
      <c r="D108" s="160"/>
      <c r="E108" s="160"/>
      <c r="F108" s="160"/>
      <c r="G108" s="160"/>
      <c r="H108" s="160"/>
      <c r="I108" s="160"/>
      <c r="J108" s="160"/>
      <c r="K108" s="160"/>
      <c r="L108" s="160"/>
      <c r="M108" s="160"/>
    </row>
    <row r="109" spans="1:13" ht="14.5">
      <c r="A109" s="160"/>
      <c r="B109" s="160"/>
      <c r="C109" s="160"/>
      <c r="D109" s="160"/>
      <c r="E109" s="160"/>
      <c r="F109" s="160"/>
      <c r="G109" s="160"/>
      <c r="H109" s="160"/>
      <c r="I109" s="160"/>
      <c r="J109" s="160"/>
      <c r="K109" s="160"/>
      <c r="L109" s="160"/>
      <c r="M109" s="160"/>
    </row>
    <row r="110" spans="1:13" ht="14.5">
      <c r="A110" s="160"/>
      <c r="B110" s="160"/>
      <c r="C110" s="160"/>
      <c r="D110" s="160"/>
      <c r="E110" s="160"/>
      <c r="F110" s="160"/>
      <c r="G110" s="160"/>
      <c r="H110" s="160"/>
      <c r="I110" s="160"/>
      <c r="J110" s="160"/>
      <c r="K110" s="160"/>
      <c r="L110" s="160"/>
      <c r="M110" s="160"/>
    </row>
    <row r="111" spans="1:13" ht="14.5">
      <c r="A111" s="160"/>
      <c r="B111" s="160"/>
      <c r="C111" s="160"/>
      <c r="D111" s="160"/>
      <c r="E111" s="160"/>
      <c r="F111" s="160"/>
      <c r="G111" s="160"/>
      <c r="H111" s="160"/>
      <c r="I111" s="160"/>
      <c r="J111" s="160"/>
      <c r="K111" s="160"/>
      <c r="L111" s="160"/>
      <c r="M111" s="160"/>
    </row>
    <row r="112" spans="1:13" ht="14.5">
      <c r="A112" s="160"/>
      <c r="B112" s="160"/>
      <c r="C112" s="160"/>
      <c r="D112" s="160"/>
      <c r="E112" s="160"/>
      <c r="F112" s="160"/>
      <c r="G112" s="160"/>
      <c r="H112" s="160"/>
      <c r="I112" s="160"/>
      <c r="J112" s="160"/>
      <c r="K112" s="160"/>
      <c r="L112" s="160"/>
      <c r="M112" s="160"/>
    </row>
    <row r="113" spans="1:13" ht="14.5">
      <c r="A113" s="160"/>
      <c r="B113" s="160"/>
      <c r="C113" s="160"/>
      <c r="D113" s="160"/>
      <c r="E113" s="160"/>
      <c r="F113" s="160"/>
      <c r="G113" s="160"/>
      <c r="H113" s="160"/>
      <c r="I113" s="160"/>
      <c r="J113" s="160"/>
      <c r="K113" s="160"/>
      <c r="L113" s="160"/>
      <c r="M113" s="160"/>
    </row>
    <row r="114" spans="1:13" ht="14.5">
      <c r="A114" s="160"/>
      <c r="B114" s="160"/>
      <c r="C114" s="160"/>
      <c r="D114" s="160"/>
      <c r="E114" s="160"/>
      <c r="F114" s="160"/>
      <c r="G114" s="160"/>
      <c r="H114" s="160"/>
      <c r="I114" s="160"/>
      <c r="J114" s="160"/>
      <c r="K114" s="160"/>
      <c r="L114" s="160"/>
      <c r="M114" s="160"/>
    </row>
    <row r="115" spans="1:13" ht="14.5">
      <c r="A115" s="160"/>
      <c r="B115" s="160"/>
      <c r="C115" s="160"/>
      <c r="D115" s="160"/>
      <c r="E115" s="160"/>
      <c r="F115" s="160"/>
      <c r="G115" s="160"/>
      <c r="H115" s="160"/>
      <c r="I115" s="160"/>
      <c r="J115" s="160"/>
      <c r="K115" s="160"/>
      <c r="L115" s="160"/>
      <c r="M115" s="160"/>
    </row>
    <row r="116" spans="1:13" ht="14.5">
      <c r="A116" s="160"/>
      <c r="B116" s="160"/>
      <c r="C116" s="160"/>
      <c r="D116" s="160"/>
      <c r="E116" s="160"/>
      <c r="F116" s="160"/>
      <c r="G116" s="160"/>
      <c r="H116" s="160"/>
      <c r="I116" s="160"/>
      <c r="J116" s="160"/>
      <c r="K116" s="160"/>
      <c r="L116" s="160"/>
      <c r="M116" s="160"/>
    </row>
    <row r="117" spans="1:13" ht="14.5">
      <c r="A117" s="160"/>
      <c r="B117" s="160"/>
      <c r="C117" s="160"/>
      <c r="D117" s="160"/>
      <c r="E117" s="160"/>
      <c r="F117" s="160"/>
      <c r="G117" s="160"/>
      <c r="H117" s="160"/>
      <c r="I117" s="160"/>
      <c r="J117" s="160"/>
      <c r="K117" s="160"/>
      <c r="L117" s="160"/>
      <c r="M117" s="160"/>
    </row>
    <row r="118" spans="1:13" ht="14.5">
      <c r="A118" s="160"/>
      <c r="B118" s="160"/>
      <c r="C118" s="160"/>
      <c r="D118" s="160"/>
      <c r="E118" s="160"/>
      <c r="F118" s="160"/>
      <c r="G118" s="160"/>
      <c r="H118" s="160"/>
      <c r="I118" s="160"/>
      <c r="J118" s="160"/>
      <c r="K118" s="160"/>
      <c r="L118" s="160"/>
      <c r="M118" s="160"/>
    </row>
    <row r="119" spans="1:13" ht="14.5">
      <c r="A119" s="160"/>
      <c r="B119" s="160"/>
      <c r="C119" s="160"/>
      <c r="D119" s="160"/>
      <c r="E119" s="160"/>
      <c r="F119" s="160"/>
      <c r="G119" s="160"/>
      <c r="H119" s="160"/>
      <c r="I119" s="160"/>
      <c r="J119" s="160"/>
      <c r="K119" s="160"/>
      <c r="L119" s="160"/>
      <c r="M119" s="160"/>
    </row>
    <row r="120" spans="1:13" ht="14.5">
      <c r="A120" s="160"/>
      <c r="B120" s="160"/>
      <c r="C120" s="160"/>
      <c r="D120" s="160"/>
      <c r="E120" s="160"/>
      <c r="F120" s="160"/>
      <c r="G120" s="160"/>
      <c r="H120" s="160"/>
      <c r="I120" s="160"/>
      <c r="J120" s="160"/>
      <c r="K120" s="160"/>
      <c r="L120" s="160"/>
      <c r="M120" s="160"/>
    </row>
    <row r="121" spans="1:13" ht="14.5">
      <c r="A121" s="160"/>
      <c r="B121" s="160"/>
      <c r="C121" s="160"/>
      <c r="D121" s="160"/>
      <c r="E121" s="160"/>
      <c r="F121" s="160"/>
      <c r="G121" s="160"/>
      <c r="H121" s="160"/>
      <c r="I121" s="160"/>
      <c r="J121" s="160"/>
      <c r="K121" s="160"/>
      <c r="L121" s="160"/>
      <c r="M121" s="160"/>
    </row>
    <row r="122" spans="1:13" ht="14.5">
      <c r="A122" s="160"/>
      <c r="B122" s="160"/>
      <c r="C122" s="160"/>
      <c r="D122" s="160"/>
      <c r="E122" s="160"/>
      <c r="F122" s="160"/>
      <c r="G122" s="160"/>
      <c r="H122" s="160"/>
      <c r="I122" s="160"/>
      <c r="J122" s="160"/>
      <c r="K122" s="160"/>
      <c r="L122" s="160"/>
      <c r="M122" s="160"/>
    </row>
    <row r="123" spans="1:13" ht="14.5">
      <c r="A123" s="160"/>
      <c r="B123" s="160"/>
      <c r="C123" s="160"/>
      <c r="D123" s="160"/>
      <c r="E123" s="160"/>
      <c r="F123" s="160"/>
      <c r="G123" s="160"/>
      <c r="H123" s="160"/>
      <c r="I123" s="160"/>
      <c r="J123" s="160"/>
      <c r="K123" s="160"/>
      <c r="L123" s="160"/>
      <c r="M123" s="160"/>
    </row>
    <row r="124" spans="1:13" ht="14.5">
      <c r="A124" s="160"/>
      <c r="B124" s="160"/>
      <c r="C124" s="160"/>
      <c r="D124" s="160"/>
      <c r="E124" s="160"/>
      <c r="F124" s="160"/>
      <c r="G124" s="160"/>
      <c r="H124" s="160"/>
      <c r="I124" s="160"/>
      <c r="J124" s="160"/>
      <c r="K124" s="160"/>
      <c r="L124" s="160"/>
      <c r="M124" s="160"/>
    </row>
    <row r="125" spans="1:13" ht="14.5">
      <c r="A125" s="160"/>
      <c r="B125" s="160"/>
      <c r="C125" s="160"/>
      <c r="D125" s="160"/>
      <c r="E125" s="160"/>
      <c r="F125" s="160"/>
      <c r="G125" s="160"/>
      <c r="H125" s="160"/>
      <c r="I125" s="160"/>
      <c r="J125" s="160"/>
      <c r="K125" s="160"/>
      <c r="L125" s="160"/>
      <c r="M125" s="160"/>
    </row>
    <row r="126" spans="1:13" ht="14.5">
      <c r="A126" s="160"/>
      <c r="B126" s="160"/>
      <c r="C126" s="160"/>
      <c r="D126" s="160"/>
      <c r="E126" s="160"/>
      <c r="F126" s="160"/>
      <c r="G126" s="160"/>
      <c r="H126" s="160"/>
      <c r="I126" s="160"/>
      <c r="J126" s="160"/>
      <c r="K126" s="160"/>
      <c r="L126" s="160"/>
      <c r="M126" s="160"/>
    </row>
    <row r="127" spans="1:13" ht="14.5">
      <c r="A127" s="160"/>
      <c r="B127" s="160"/>
      <c r="C127" s="160"/>
      <c r="D127" s="160"/>
      <c r="E127" s="160"/>
      <c r="F127" s="160"/>
      <c r="G127" s="160"/>
      <c r="H127" s="160"/>
      <c r="I127" s="160"/>
      <c r="J127" s="160"/>
      <c r="K127" s="160"/>
      <c r="L127" s="160"/>
      <c r="M127" s="160"/>
    </row>
    <row r="128" spans="1:13" ht="14.5">
      <c r="A128" s="160"/>
      <c r="B128" s="160"/>
      <c r="C128" s="160"/>
      <c r="D128" s="160"/>
      <c r="E128" s="160"/>
      <c r="F128" s="160"/>
      <c r="G128" s="160"/>
      <c r="H128" s="160"/>
      <c r="I128" s="160"/>
      <c r="J128" s="160"/>
      <c r="K128" s="160"/>
      <c r="L128" s="160"/>
      <c r="M128" s="160"/>
    </row>
    <row r="129" spans="1:13" ht="14.5">
      <c r="A129" s="160"/>
      <c r="B129" s="160"/>
      <c r="C129" s="160"/>
      <c r="D129" s="160"/>
      <c r="E129" s="160"/>
      <c r="F129" s="160"/>
      <c r="G129" s="160"/>
      <c r="H129" s="160"/>
      <c r="I129" s="160"/>
      <c r="J129" s="160"/>
      <c r="K129" s="160"/>
      <c r="L129" s="160"/>
      <c r="M129" s="160"/>
    </row>
    <row r="130" spans="1:13" ht="14.5">
      <c r="A130" s="160"/>
      <c r="B130" s="160"/>
      <c r="C130" s="160"/>
      <c r="D130" s="160"/>
      <c r="E130" s="160"/>
      <c r="F130" s="160"/>
      <c r="G130" s="160"/>
      <c r="H130" s="160"/>
      <c r="I130" s="160"/>
      <c r="J130" s="160"/>
      <c r="K130" s="160"/>
      <c r="L130" s="160"/>
      <c r="M130" s="160"/>
    </row>
    <row r="131" spans="1:13" ht="14.5">
      <c r="A131" s="160"/>
      <c r="B131" s="160"/>
      <c r="C131" s="160"/>
      <c r="D131" s="160"/>
      <c r="E131" s="160"/>
      <c r="F131" s="160"/>
      <c r="G131" s="160"/>
      <c r="H131" s="160"/>
      <c r="I131" s="160"/>
      <c r="J131" s="160"/>
      <c r="K131" s="160"/>
      <c r="L131" s="160"/>
      <c r="M131" s="160"/>
    </row>
    <row r="132" spans="1:13" ht="14.5">
      <c r="A132" s="160"/>
      <c r="B132" s="160"/>
      <c r="C132" s="160"/>
      <c r="D132" s="160"/>
      <c r="E132" s="160"/>
      <c r="F132" s="160"/>
      <c r="G132" s="160"/>
      <c r="H132" s="160"/>
      <c r="I132" s="160"/>
      <c r="J132" s="160"/>
      <c r="K132" s="160"/>
      <c r="L132" s="160"/>
      <c r="M132" s="160"/>
    </row>
    <row r="133" spans="1:13" ht="14.5">
      <c r="A133" s="160"/>
      <c r="B133" s="160"/>
      <c r="C133" s="160"/>
      <c r="D133" s="160"/>
      <c r="E133" s="160"/>
      <c r="F133" s="160"/>
      <c r="G133" s="160"/>
      <c r="H133" s="160"/>
      <c r="I133" s="160"/>
      <c r="J133" s="160"/>
      <c r="K133" s="160"/>
      <c r="L133" s="160"/>
      <c r="M133" s="160"/>
    </row>
    <row r="134" spans="1:13" ht="14.5">
      <c r="A134" s="160"/>
      <c r="B134" s="160"/>
      <c r="C134" s="160"/>
      <c r="D134" s="160"/>
      <c r="E134" s="160"/>
      <c r="F134" s="160"/>
      <c r="G134" s="160"/>
      <c r="H134" s="160"/>
      <c r="I134" s="160"/>
      <c r="J134" s="160"/>
      <c r="K134" s="160"/>
      <c r="L134" s="160"/>
      <c r="M134" s="160"/>
    </row>
    <row r="135" spans="1:13" ht="14.5">
      <c r="A135" s="160"/>
      <c r="B135" s="160"/>
      <c r="C135" s="160"/>
      <c r="D135" s="160"/>
      <c r="E135" s="160"/>
      <c r="F135" s="160"/>
      <c r="G135" s="160"/>
      <c r="H135" s="160"/>
      <c r="I135" s="160"/>
      <c r="J135" s="160"/>
      <c r="K135" s="160"/>
      <c r="L135" s="160"/>
      <c r="M135" s="160"/>
    </row>
    <row r="136" spans="1:13" ht="14.5">
      <c r="A136" s="160"/>
      <c r="B136" s="160"/>
      <c r="C136" s="160"/>
      <c r="D136" s="160"/>
      <c r="E136" s="160"/>
      <c r="F136" s="160"/>
      <c r="G136" s="160"/>
      <c r="H136" s="160"/>
      <c r="I136" s="160"/>
      <c r="J136" s="160"/>
      <c r="K136" s="160"/>
      <c r="L136" s="160"/>
      <c r="M136" s="160"/>
    </row>
    <row r="137" spans="1:13" ht="14.5">
      <c r="A137" s="160"/>
      <c r="B137" s="160"/>
      <c r="C137" s="160"/>
      <c r="D137" s="160"/>
      <c r="E137" s="160"/>
      <c r="F137" s="160"/>
      <c r="G137" s="160"/>
      <c r="H137" s="160"/>
      <c r="I137" s="160"/>
      <c r="J137" s="160"/>
      <c r="K137" s="160"/>
      <c r="L137" s="160"/>
      <c r="M137" s="160"/>
    </row>
    <row r="138" spans="1:13" ht="14.5">
      <c r="A138" s="160"/>
      <c r="B138" s="160"/>
      <c r="C138" s="160"/>
      <c r="D138" s="160"/>
      <c r="E138" s="160"/>
      <c r="F138" s="160"/>
      <c r="G138" s="160"/>
      <c r="H138" s="160"/>
      <c r="I138" s="160"/>
      <c r="J138" s="160"/>
      <c r="K138" s="160"/>
      <c r="L138" s="160"/>
      <c r="M138" s="160"/>
    </row>
    <row r="139" spans="1:13" ht="14.5">
      <c r="A139" s="160"/>
      <c r="B139" s="160"/>
      <c r="C139" s="160"/>
      <c r="D139" s="160"/>
      <c r="E139" s="160"/>
      <c r="F139" s="160"/>
      <c r="G139" s="160"/>
      <c r="H139" s="160"/>
      <c r="I139" s="160"/>
      <c r="J139" s="160"/>
      <c r="K139" s="160"/>
      <c r="L139" s="160"/>
      <c r="M139" s="160"/>
    </row>
    <row r="140" spans="1:13" ht="14.5">
      <c r="A140" s="160"/>
      <c r="B140" s="160"/>
      <c r="C140" s="160"/>
      <c r="D140" s="160"/>
      <c r="E140" s="160"/>
      <c r="F140" s="160"/>
      <c r="G140" s="160"/>
      <c r="H140" s="160"/>
      <c r="I140" s="160"/>
      <c r="J140" s="160"/>
      <c r="K140" s="160"/>
      <c r="L140" s="160"/>
      <c r="M140" s="160"/>
    </row>
    <row r="141" spans="1:13" ht="14.5">
      <c r="A141" s="160"/>
      <c r="B141" s="160"/>
      <c r="C141" s="160"/>
      <c r="D141" s="160"/>
      <c r="E141" s="160"/>
      <c r="F141" s="160"/>
      <c r="G141" s="160"/>
      <c r="H141" s="160"/>
      <c r="I141" s="160"/>
      <c r="J141" s="160"/>
      <c r="K141" s="160"/>
      <c r="L141" s="160"/>
      <c r="M141" s="160"/>
    </row>
    <row r="142" spans="1:13" ht="14.5">
      <c r="A142" s="160"/>
      <c r="B142" s="160"/>
      <c r="C142" s="160"/>
      <c r="D142" s="160"/>
      <c r="E142" s="160"/>
      <c r="F142" s="160"/>
      <c r="G142" s="160"/>
      <c r="H142" s="160"/>
      <c r="I142" s="160"/>
      <c r="J142" s="160"/>
      <c r="K142" s="160"/>
      <c r="L142" s="160"/>
      <c r="M142" s="160"/>
    </row>
    <row r="143" spans="1:13" ht="14.5">
      <c r="A143" s="160"/>
      <c r="B143" s="160"/>
      <c r="C143" s="160"/>
      <c r="D143" s="160"/>
      <c r="E143" s="160"/>
      <c r="F143" s="160"/>
      <c r="G143" s="160"/>
      <c r="H143" s="160"/>
      <c r="I143" s="160"/>
      <c r="J143" s="160"/>
      <c r="K143" s="160"/>
      <c r="L143" s="160"/>
      <c r="M143" s="160"/>
    </row>
    <row r="144" spans="1:13" ht="14.5">
      <c r="A144" s="160"/>
      <c r="B144" s="160"/>
      <c r="C144" s="160"/>
      <c r="D144" s="160"/>
      <c r="E144" s="160"/>
      <c r="F144" s="160"/>
      <c r="G144" s="160"/>
      <c r="H144" s="160"/>
      <c r="I144" s="160"/>
      <c r="J144" s="160"/>
      <c r="K144" s="160"/>
      <c r="L144" s="160"/>
      <c r="M144" s="160"/>
    </row>
    <row r="145" spans="1:13" ht="14.5">
      <c r="A145" s="160"/>
      <c r="B145" s="160"/>
      <c r="C145" s="160"/>
      <c r="D145" s="160"/>
      <c r="E145" s="160"/>
      <c r="F145" s="160"/>
      <c r="G145" s="160"/>
      <c r="H145" s="160"/>
      <c r="I145" s="160"/>
      <c r="J145" s="160"/>
      <c r="K145" s="160"/>
      <c r="L145" s="160"/>
      <c r="M145" s="160"/>
    </row>
    <row r="146" spans="1:13" ht="14.5">
      <c r="A146" s="160"/>
      <c r="B146" s="160"/>
      <c r="C146" s="160"/>
      <c r="D146" s="160"/>
      <c r="E146" s="160"/>
      <c r="F146" s="160"/>
      <c r="G146" s="160"/>
      <c r="H146" s="160"/>
      <c r="I146" s="160"/>
      <c r="J146" s="160"/>
      <c r="K146" s="160"/>
      <c r="L146" s="160"/>
      <c r="M146" s="160"/>
    </row>
    <row r="147" spans="1:13" ht="14.5">
      <c r="A147" s="160"/>
      <c r="B147" s="160"/>
      <c r="C147" s="160"/>
      <c r="D147" s="160"/>
      <c r="E147" s="160"/>
      <c r="F147" s="160"/>
      <c r="G147" s="160"/>
      <c r="H147" s="160"/>
      <c r="I147" s="160"/>
      <c r="J147" s="160"/>
      <c r="K147" s="160"/>
      <c r="L147" s="160"/>
      <c r="M147" s="160"/>
    </row>
    <row r="148" spans="1:13" ht="14.5">
      <c r="A148" s="160"/>
      <c r="B148" s="160"/>
      <c r="C148" s="160"/>
      <c r="D148" s="160"/>
      <c r="E148" s="160"/>
      <c r="F148" s="160"/>
      <c r="G148" s="160"/>
      <c r="H148" s="160"/>
      <c r="I148" s="160"/>
      <c r="J148" s="160"/>
      <c r="K148" s="160"/>
      <c r="L148" s="160"/>
      <c r="M148" s="160"/>
    </row>
    <row r="149" spans="1:13" ht="14.5">
      <c r="A149" s="160"/>
      <c r="B149" s="160"/>
      <c r="C149" s="160"/>
      <c r="D149" s="160"/>
      <c r="E149" s="160"/>
      <c r="F149" s="160"/>
      <c r="G149" s="160"/>
      <c r="H149" s="160"/>
      <c r="I149" s="160"/>
      <c r="J149" s="160"/>
      <c r="K149" s="160"/>
      <c r="L149" s="160"/>
      <c r="M149" s="160"/>
    </row>
    <row r="150" spans="1:13" ht="14.5">
      <c r="A150" s="160"/>
      <c r="B150" s="160"/>
      <c r="C150" s="160"/>
      <c r="D150" s="160"/>
      <c r="E150" s="160"/>
      <c r="F150" s="160"/>
      <c r="G150" s="160"/>
      <c r="H150" s="160"/>
      <c r="I150" s="160"/>
      <c r="J150" s="160"/>
      <c r="K150" s="160"/>
      <c r="L150" s="160"/>
      <c r="M150" s="160"/>
    </row>
    <row r="151" spans="1:13" ht="14.5">
      <c r="A151" s="160"/>
      <c r="B151" s="160"/>
      <c r="C151" s="160"/>
      <c r="D151" s="160"/>
      <c r="E151" s="160"/>
      <c r="F151" s="160"/>
      <c r="G151" s="160"/>
      <c r="H151" s="160"/>
      <c r="I151" s="160"/>
      <c r="J151" s="160"/>
      <c r="K151" s="160"/>
      <c r="L151" s="160"/>
      <c r="M151" s="160"/>
    </row>
    <row r="152" spans="1:13" ht="14.5">
      <c r="A152" s="160"/>
      <c r="B152" s="160"/>
      <c r="C152" s="160"/>
      <c r="D152" s="160"/>
      <c r="E152" s="160"/>
      <c r="F152" s="160"/>
      <c r="G152" s="160"/>
      <c r="H152" s="160"/>
      <c r="I152" s="160"/>
      <c r="J152" s="160"/>
      <c r="K152" s="160"/>
      <c r="L152" s="160"/>
      <c r="M152" s="160"/>
    </row>
    <row r="153" spans="1:13" ht="14.5">
      <c r="A153" s="160"/>
      <c r="B153" s="160"/>
      <c r="C153" s="160"/>
      <c r="D153" s="160"/>
      <c r="E153" s="160"/>
      <c r="F153" s="160"/>
      <c r="G153" s="160"/>
      <c r="H153" s="160"/>
      <c r="I153" s="160"/>
      <c r="J153" s="160"/>
      <c r="K153" s="160"/>
      <c r="L153" s="160"/>
      <c r="M153" s="160"/>
    </row>
    <row r="154" spans="1:13" ht="14.5">
      <c r="A154" s="160"/>
      <c r="B154" s="160"/>
      <c r="C154" s="160"/>
      <c r="D154" s="160"/>
      <c r="E154" s="160"/>
      <c r="F154" s="160"/>
      <c r="G154" s="160"/>
      <c r="H154" s="160"/>
      <c r="I154" s="160"/>
      <c r="J154" s="160"/>
      <c r="K154" s="160"/>
      <c r="L154" s="160"/>
      <c r="M154" s="160"/>
    </row>
    <row r="155" spans="1:13" ht="14.5">
      <c r="A155" s="160"/>
      <c r="B155" s="160"/>
      <c r="C155" s="160"/>
      <c r="D155" s="160"/>
      <c r="E155" s="160"/>
      <c r="F155" s="160"/>
      <c r="G155" s="160"/>
      <c r="H155" s="160"/>
      <c r="I155" s="160"/>
      <c r="J155" s="160"/>
      <c r="K155" s="160"/>
      <c r="L155" s="160"/>
      <c r="M155" s="160"/>
    </row>
    <row r="156" spans="1:13" ht="14.5">
      <c r="A156" s="160"/>
      <c r="B156" s="160"/>
      <c r="C156" s="160"/>
      <c r="D156" s="160"/>
      <c r="E156" s="160"/>
      <c r="F156" s="160"/>
      <c r="G156" s="160"/>
      <c r="H156" s="160"/>
      <c r="I156" s="160"/>
      <c r="J156" s="160"/>
      <c r="K156" s="160"/>
      <c r="L156" s="160"/>
      <c r="M156" s="160"/>
    </row>
    <row r="157" spans="1:13" ht="14.5">
      <c r="A157" s="160"/>
      <c r="B157" s="160"/>
      <c r="C157" s="160"/>
      <c r="D157" s="160"/>
      <c r="E157" s="160"/>
      <c r="F157" s="160"/>
      <c r="G157" s="160"/>
      <c r="H157" s="160"/>
      <c r="I157" s="160"/>
      <c r="J157" s="160"/>
      <c r="K157" s="160"/>
      <c r="L157" s="160"/>
      <c r="M157" s="160"/>
    </row>
    <row r="158" spans="1:13" ht="14.5">
      <c r="A158" s="160"/>
      <c r="B158" s="160"/>
      <c r="C158" s="160"/>
      <c r="D158" s="160"/>
      <c r="E158" s="160"/>
      <c r="F158" s="160"/>
      <c r="G158" s="160"/>
      <c r="H158" s="160"/>
      <c r="I158" s="160"/>
      <c r="J158" s="160"/>
      <c r="K158" s="160"/>
      <c r="L158" s="160"/>
      <c r="M158" s="160"/>
    </row>
    <row r="159" spans="1:13" ht="14.5">
      <c r="A159" s="160"/>
      <c r="B159" s="160"/>
      <c r="C159" s="160"/>
      <c r="D159" s="160"/>
      <c r="E159" s="160"/>
      <c r="F159" s="160"/>
      <c r="G159" s="160"/>
      <c r="H159" s="160"/>
      <c r="I159" s="160"/>
      <c r="J159" s="160"/>
      <c r="K159" s="160"/>
      <c r="L159" s="160"/>
      <c r="M159" s="160"/>
    </row>
    <row r="160" spans="1:13" ht="14.5">
      <c r="A160" s="160"/>
      <c r="B160" s="160"/>
      <c r="C160" s="160"/>
      <c r="D160" s="160"/>
      <c r="E160" s="160"/>
      <c r="F160" s="160"/>
      <c r="G160" s="160"/>
      <c r="H160" s="160"/>
      <c r="I160" s="160"/>
      <c r="J160" s="160"/>
      <c r="K160" s="160"/>
      <c r="L160" s="160"/>
      <c r="M160" s="160"/>
    </row>
    <row r="161" spans="1:13" ht="14.5">
      <c r="A161" s="160"/>
      <c r="B161" s="160"/>
      <c r="C161" s="160"/>
      <c r="D161" s="160"/>
      <c r="E161" s="160"/>
      <c r="F161" s="160"/>
      <c r="G161" s="160"/>
      <c r="H161" s="160"/>
      <c r="I161" s="160"/>
      <c r="J161" s="160"/>
      <c r="K161" s="160"/>
      <c r="L161" s="160"/>
      <c r="M161" s="160"/>
    </row>
    <row r="162" spans="1:13" ht="14.5">
      <c r="A162" s="160"/>
      <c r="B162" s="160"/>
      <c r="C162" s="160"/>
      <c r="D162" s="160"/>
      <c r="E162" s="160"/>
      <c r="F162" s="160"/>
      <c r="G162" s="160"/>
      <c r="H162" s="160"/>
      <c r="I162" s="160"/>
      <c r="J162" s="160"/>
      <c r="K162" s="160"/>
      <c r="L162" s="160"/>
      <c r="M162" s="160"/>
    </row>
  </sheetData>
  <customSheetViews>
    <customSheetView guid="{0995CD4B-3C75-457A-AB77-49903FF8A611}">
      <selection activeCell="G5" sqref="G5:H5"/>
      <pageMargins left="0.7" right="0.7" top="0.78740157499999996" bottom="0.78740157499999996" header="0.3" footer="0.3"/>
    </customSheetView>
  </customSheetViews>
  <mergeCells count="23">
    <mergeCell ref="A29:H29"/>
    <mergeCell ref="A1:H1"/>
    <mergeCell ref="A4:H4"/>
    <mergeCell ref="A5:A7"/>
    <mergeCell ref="B5:B6"/>
    <mergeCell ref="C5:H5"/>
    <mergeCell ref="C6:D6"/>
    <mergeCell ref="E6:F6"/>
    <mergeCell ref="G6:H6"/>
    <mergeCell ref="B7:C7"/>
    <mergeCell ref="A28:H28"/>
    <mergeCell ref="A27:H27"/>
    <mergeCell ref="A57:H57"/>
    <mergeCell ref="B36:C36"/>
    <mergeCell ref="A31:H31"/>
    <mergeCell ref="A33:H33"/>
    <mergeCell ref="A34:A36"/>
    <mergeCell ref="B34:B35"/>
    <mergeCell ref="C34:H34"/>
    <mergeCell ref="C35:D35"/>
    <mergeCell ref="E35:F35"/>
    <mergeCell ref="G35:H35"/>
    <mergeCell ref="A56:H56"/>
  </mergeCells>
  <hyperlinks>
    <hyperlink ref="A2" location="Inhalt!A1" display="Zurück zum Inhalt - HF-03"/>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zoomScale="80" zoomScaleNormal="80" workbookViewId="0">
      <selection activeCell="A2" sqref="A2"/>
    </sheetView>
  </sheetViews>
  <sheetFormatPr baseColWidth="10" defaultRowHeight="14"/>
  <cols>
    <col min="1" max="1" width="23.5" customWidth="1"/>
    <col min="2" max="18" width="11.08203125" customWidth="1"/>
  </cols>
  <sheetData>
    <row r="1" spans="1:29" ht="23.5">
      <c r="A1" s="795">
        <v>2021</v>
      </c>
      <c r="B1" s="795"/>
      <c r="C1" s="795"/>
      <c r="D1" s="795"/>
      <c r="E1" s="795"/>
      <c r="F1" s="795"/>
      <c r="G1" s="243"/>
      <c r="H1" s="243"/>
      <c r="I1" s="243"/>
      <c r="J1" s="243"/>
      <c r="K1" s="243"/>
      <c r="L1" s="243"/>
      <c r="M1" s="243"/>
      <c r="N1" s="243"/>
      <c r="O1" s="243"/>
      <c r="P1" s="243"/>
      <c r="Q1" s="243"/>
      <c r="R1" s="243"/>
    </row>
    <row r="2" spans="1:29" s="714" customFormat="1" ht="14.5" customHeight="1">
      <c r="A2" s="779" t="s">
        <v>109</v>
      </c>
      <c r="B2" s="712"/>
      <c r="C2" s="712"/>
      <c r="D2" s="712"/>
      <c r="E2" s="719"/>
      <c r="F2" s="712"/>
    </row>
    <row r="3" spans="1:29" s="714" customFormat="1" ht="14.5" customHeight="1">
      <c r="A3" s="165"/>
      <c r="B3" s="712"/>
      <c r="C3" s="712"/>
      <c r="D3" s="712"/>
      <c r="E3" s="719"/>
      <c r="F3" s="712"/>
    </row>
    <row r="4" spans="1:29" ht="14.5" customHeight="1">
      <c r="A4" s="874" t="s">
        <v>271</v>
      </c>
      <c r="B4" s="874"/>
      <c r="C4" s="874"/>
      <c r="D4" s="874"/>
      <c r="E4" s="874"/>
      <c r="F4" s="874"/>
      <c r="G4" s="243"/>
      <c r="H4" s="243"/>
      <c r="I4" s="243"/>
      <c r="J4" s="243"/>
      <c r="K4" s="243"/>
      <c r="L4" s="243"/>
      <c r="M4" s="243"/>
      <c r="N4" s="243"/>
      <c r="O4" s="243"/>
      <c r="P4" s="243"/>
      <c r="Q4" s="243"/>
      <c r="R4" s="243"/>
    </row>
    <row r="5" spans="1:29" ht="15" customHeight="1">
      <c r="A5" s="861" t="s">
        <v>21</v>
      </c>
      <c r="B5" s="873" t="s">
        <v>247</v>
      </c>
      <c r="C5" s="865"/>
      <c r="D5" s="865"/>
      <c r="E5" s="865"/>
      <c r="F5" s="865"/>
      <c r="G5" s="243"/>
      <c r="H5" s="243"/>
      <c r="I5" s="243"/>
      <c r="J5" s="243"/>
      <c r="K5" s="243"/>
      <c r="L5" s="243"/>
      <c r="M5" s="243"/>
      <c r="N5" s="243"/>
      <c r="O5" s="243"/>
      <c r="P5" s="243"/>
      <c r="Q5" s="243"/>
      <c r="R5" s="243"/>
      <c r="U5" s="41"/>
    </row>
    <row r="6" spans="1:29" ht="15" customHeight="1">
      <c r="A6" s="862"/>
      <c r="B6" s="807" t="s">
        <v>22</v>
      </c>
      <c r="C6" s="808" t="s">
        <v>23</v>
      </c>
      <c r="D6" s="809"/>
      <c r="E6" s="809"/>
      <c r="F6" s="809"/>
      <c r="G6" s="243"/>
      <c r="H6" s="243"/>
      <c r="I6" s="243"/>
      <c r="J6" s="243"/>
      <c r="K6" s="243"/>
      <c r="L6" s="243"/>
      <c r="M6" s="243"/>
      <c r="N6" s="243"/>
      <c r="O6" s="243"/>
      <c r="P6" s="243"/>
      <c r="Q6" s="243"/>
      <c r="R6" s="243"/>
      <c r="U6" s="41"/>
    </row>
    <row r="7" spans="1:29" ht="14.65" customHeight="1">
      <c r="A7" s="862"/>
      <c r="B7" s="807"/>
      <c r="C7" s="808" t="s">
        <v>50</v>
      </c>
      <c r="D7" s="810"/>
      <c r="E7" s="811" t="s">
        <v>51</v>
      </c>
      <c r="F7" s="809"/>
      <c r="G7" s="243"/>
      <c r="H7" s="243"/>
      <c r="I7" s="243"/>
      <c r="J7" s="243"/>
      <c r="K7" s="243"/>
      <c r="L7" s="243"/>
      <c r="M7" s="243"/>
      <c r="N7" s="243"/>
      <c r="O7" s="243"/>
      <c r="P7" s="243"/>
      <c r="Q7" s="243"/>
      <c r="R7" s="243"/>
      <c r="U7" s="41"/>
    </row>
    <row r="8" spans="1:29" ht="14.65" customHeight="1">
      <c r="A8" s="862"/>
      <c r="B8" s="807"/>
      <c r="C8" s="808"/>
      <c r="D8" s="810"/>
      <c r="E8" s="811"/>
      <c r="F8" s="809"/>
      <c r="G8" s="243"/>
      <c r="H8" s="243"/>
      <c r="I8" s="243"/>
      <c r="J8" s="243"/>
      <c r="K8" s="243"/>
      <c r="L8" s="243"/>
      <c r="M8" s="243"/>
      <c r="N8" s="243"/>
      <c r="O8" s="243"/>
      <c r="P8" s="243"/>
      <c r="Q8" s="243"/>
      <c r="R8" s="243"/>
    </row>
    <row r="9" spans="1:29" ht="14.65" customHeight="1">
      <c r="A9" s="862"/>
      <c r="B9" s="807"/>
      <c r="C9" s="808"/>
      <c r="D9" s="810"/>
      <c r="E9" s="811"/>
      <c r="F9" s="809"/>
      <c r="G9" s="243"/>
      <c r="H9" s="243"/>
      <c r="I9" s="243"/>
      <c r="J9" s="243"/>
      <c r="K9" s="243"/>
      <c r="L9" s="243"/>
      <c r="M9" s="243"/>
      <c r="N9" s="243"/>
      <c r="O9" s="243"/>
      <c r="P9" s="243"/>
      <c r="Q9" s="243"/>
      <c r="R9" s="243"/>
    </row>
    <row r="10" spans="1:29" ht="15" customHeight="1" thickBot="1">
      <c r="A10" s="863"/>
      <c r="B10" s="812" t="s">
        <v>0</v>
      </c>
      <c r="C10" s="813"/>
      <c r="D10" s="427" t="s">
        <v>1</v>
      </c>
      <c r="E10" s="428" t="s">
        <v>0</v>
      </c>
      <c r="F10" s="427" t="s">
        <v>1</v>
      </c>
      <c r="G10" s="243"/>
      <c r="H10" s="243"/>
      <c r="I10" s="243"/>
      <c r="J10" s="243"/>
      <c r="K10" s="243"/>
      <c r="L10" s="243"/>
      <c r="M10" s="243"/>
      <c r="N10" s="243"/>
      <c r="O10" s="243"/>
      <c r="P10" s="243"/>
      <c r="Q10" s="243"/>
      <c r="R10" s="243"/>
    </row>
    <row r="11" spans="1:29" ht="15" customHeight="1">
      <c r="A11" s="171" t="s">
        <v>16</v>
      </c>
      <c r="B11" s="401">
        <v>99803</v>
      </c>
      <c r="C11" s="198">
        <v>43866</v>
      </c>
      <c r="D11" s="199">
        <f>C11/B11*100</f>
        <v>43.952586595593317</v>
      </c>
      <c r="E11" s="198">
        <v>55937</v>
      </c>
      <c r="F11" s="197">
        <f>E11/B11*100</f>
        <v>56.047413404406676</v>
      </c>
      <c r="G11" s="243"/>
      <c r="H11" s="243"/>
      <c r="I11" s="243"/>
      <c r="J11" s="243"/>
      <c r="K11" s="243"/>
      <c r="L11" s="243"/>
      <c r="M11" s="243"/>
      <c r="N11" s="243"/>
      <c r="O11" s="243"/>
      <c r="P11" s="243"/>
      <c r="Q11" s="243"/>
      <c r="R11" s="243"/>
      <c r="S11" s="19"/>
      <c r="T11" s="40"/>
      <c r="U11" s="40"/>
      <c r="V11" s="40"/>
      <c r="W11" s="40"/>
      <c r="X11" s="40"/>
      <c r="Y11" s="40"/>
      <c r="Z11" s="40"/>
      <c r="AA11" s="40"/>
      <c r="AB11" s="40"/>
      <c r="AC11" s="40"/>
    </row>
    <row r="12" spans="1:29" ht="15" customHeight="1">
      <c r="A12" s="183" t="s">
        <v>15</v>
      </c>
      <c r="B12" s="392">
        <v>100886</v>
      </c>
      <c r="C12" s="191">
        <v>29618</v>
      </c>
      <c r="D12" s="202">
        <f t="shared" ref="D12:D29" si="0">C12/B12*100</f>
        <v>29.357889102551393</v>
      </c>
      <c r="E12" s="191">
        <v>71268</v>
      </c>
      <c r="F12" s="201">
        <f t="shared" ref="F12:F29" si="1">E12/B12*100</f>
        <v>70.642110897448603</v>
      </c>
      <c r="G12" s="243"/>
      <c r="H12" s="243"/>
      <c r="I12" s="243"/>
      <c r="J12" s="243"/>
      <c r="K12" s="243"/>
      <c r="L12" s="243"/>
      <c r="M12" s="243"/>
      <c r="N12" s="243"/>
      <c r="O12" s="243"/>
      <c r="P12" s="243"/>
      <c r="Q12" s="243"/>
      <c r="R12" s="243"/>
      <c r="S12" s="19"/>
      <c r="T12" s="40"/>
      <c r="U12" s="40"/>
      <c r="V12" s="40"/>
      <c r="W12" s="40"/>
      <c r="X12" s="40"/>
      <c r="Y12" s="40"/>
      <c r="Z12" s="40"/>
      <c r="AA12" s="40"/>
      <c r="AB12" s="40"/>
      <c r="AC12" s="40"/>
    </row>
    <row r="13" spans="1:29" ht="15" customHeight="1">
      <c r="A13" s="184" t="s">
        <v>18</v>
      </c>
      <c r="B13" s="402">
        <v>35076</v>
      </c>
      <c r="C13" s="198">
        <v>6945</v>
      </c>
      <c r="D13" s="199">
        <f t="shared" si="0"/>
        <v>19.799863154293533</v>
      </c>
      <c r="E13" s="198">
        <v>28131</v>
      </c>
      <c r="F13" s="197">
        <f t="shared" si="1"/>
        <v>80.200136845706467</v>
      </c>
      <c r="G13" s="243"/>
      <c r="H13" s="243"/>
      <c r="I13" s="243"/>
      <c r="J13" s="243"/>
      <c r="K13" s="243"/>
      <c r="L13" s="243"/>
      <c r="M13" s="243"/>
      <c r="N13" s="243"/>
      <c r="O13" s="243"/>
      <c r="P13" s="243"/>
      <c r="Q13" s="243"/>
      <c r="R13" s="243"/>
      <c r="S13" s="19"/>
      <c r="T13" s="40"/>
      <c r="U13" s="40"/>
      <c r="V13" s="40"/>
      <c r="W13" s="40"/>
      <c r="X13" s="40"/>
      <c r="Y13" s="40"/>
      <c r="Z13" s="40"/>
      <c r="AA13" s="40"/>
      <c r="AB13" s="40"/>
      <c r="AC13" s="40"/>
    </row>
    <row r="14" spans="1:29" ht="15" customHeight="1">
      <c r="A14" s="183" t="s">
        <v>14</v>
      </c>
      <c r="B14" s="392">
        <v>19178</v>
      </c>
      <c r="C14" s="191">
        <v>9638</v>
      </c>
      <c r="D14" s="202">
        <f t="shared" si="0"/>
        <v>50.255501095004696</v>
      </c>
      <c r="E14" s="191">
        <v>9540</v>
      </c>
      <c r="F14" s="201">
        <f t="shared" si="1"/>
        <v>49.744498904995304</v>
      </c>
      <c r="G14" s="243"/>
      <c r="H14" s="243"/>
      <c r="I14" s="243"/>
      <c r="J14" s="243"/>
      <c r="K14" s="243"/>
      <c r="L14" s="243"/>
      <c r="M14" s="243"/>
      <c r="N14" s="243"/>
      <c r="O14" s="243"/>
      <c r="P14" s="243"/>
      <c r="Q14" s="243"/>
      <c r="R14" s="243"/>
      <c r="S14" s="19"/>
      <c r="T14" s="40"/>
      <c r="U14" s="40"/>
      <c r="V14" s="40"/>
      <c r="W14" s="40"/>
      <c r="X14" s="40"/>
      <c r="Y14" s="40"/>
      <c r="Z14" s="40"/>
      <c r="AA14" s="40"/>
      <c r="AB14" s="40"/>
      <c r="AC14" s="40"/>
    </row>
    <row r="15" spans="1:29" ht="15" customHeight="1">
      <c r="A15" s="184" t="s">
        <v>13</v>
      </c>
      <c r="B15" s="402">
        <v>5843</v>
      </c>
      <c r="C15" s="198" t="s">
        <v>39</v>
      </c>
      <c r="D15" s="199" t="s">
        <v>39</v>
      </c>
      <c r="E15" s="198" t="s">
        <v>39</v>
      </c>
      <c r="F15" s="197" t="s">
        <v>39</v>
      </c>
      <c r="G15" s="243"/>
      <c r="H15" s="243"/>
      <c r="I15" s="243"/>
      <c r="J15" s="243"/>
      <c r="K15" s="243"/>
      <c r="L15" s="243"/>
      <c r="M15" s="243"/>
      <c r="N15" s="243"/>
      <c r="O15" s="243"/>
      <c r="P15" s="243"/>
      <c r="Q15" s="243"/>
      <c r="R15" s="243"/>
      <c r="S15" s="19"/>
      <c r="T15" s="40"/>
      <c r="U15" s="40"/>
      <c r="V15" s="40"/>
      <c r="W15" s="40"/>
      <c r="X15" s="40"/>
      <c r="Y15" s="40"/>
      <c r="Z15" s="40"/>
      <c r="AA15" s="40"/>
      <c r="AB15" s="40"/>
      <c r="AC15" s="40"/>
    </row>
    <row r="16" spans="1:29" ht="15" customHeight="1">
      <c r="A16" s="183" t="s">
        <v>12</v>
      </c>
      <c r="B16" s="392">
        <v>17982</v>
      </c>
      <c r="C16" s="191" t="s">
        <v>39</v>
      </c>
      <c r="D16" s="202" t="s">
        <v>39</v>
      </c>
      <c r="E16" s="191" t="s">
        <v>39</v>
      </c>
      <c r="F16" s="201" t="s">
        <v>39</v>
      </c>
      <c r="G16" s="243"/>
      <c r="H16" s="243"/>
      <c r="I16" s="243"/>
      <c r="J16" s="243"/>
      <c r="K16" s="243"/>
      <c r="L16" s="243"/>
      <c r="M16" s="243"/>
      <c r="N16" s="243"/>
      <c r="O16" s="243"/>
      <c r="P16" s="243"/>
      <c r="Q16" s="243"/>
      <c r="R16" s="243"/>
      <c r="S16" s="19"/>
      <c r="T16" s="40"/>
      <c r="U16" s="40"/>
      <c r="V16" s="40"/>
      <c r="W16" s="40"/>
      <c r="X16" s="40"/>
      <c r="Y16" s="40"/>
      <c r="Z16" s="40"/>
      <c r="AA16" s="40"/>
      <c r="AB16" s="40"/>
      <c r="AC16" s="40"/>
    </row>
    <row r="17" spans="1:29" ht="15" customHeight="1">
      <c r="A17" s="184" t="s">
        <v>11</v>
      </c>
      <c r="B17" s="402">
        <v>53738</v>
      </c>
      <c r="C17" s="198">
        <v>23298</v>
      </c>
      <c r="D17" s="199">
        <f t="shared" si="0"/>
        <v>43.354795489225502</v>
      </c>
      <c r="E17" s="198">
        <v>30440</v>
      </c>
      <c r="F17" s="197">
        <f t="shared" si="1"/>
        <v>56.645204510774491</v>
      </c>
      <c r="G17" s="243"/>
      <c r="H17" s="243"/>
      <c r="I17" s="243"/>
      <c r="J17" s="243"/>
      <c r="K17" s="243"/>
      <c r="L17" s="243"/>
      <c r="M17" s="243"/>
      <c r="N17" s="243"/>
      <c r="O17" s="243"/>
      <c r="P17" s="243"/>
      <c r="Q17" s="243"/>
      <c r="R17" s="243"/>
      <c r="S17" s="19"/>
      <c r="T17" s="40"/>
      <c r="U17" s="40"/>
      <c r="V17" s="40"/>
      <c r="W17" s="40"/>
      <c r="X17" s="40"/>
      <c r="Y17" s="40"/>
      <c r="Z17" s="40"/>
      <c r="AA17" s="40"/>
      <c r="AB17" s="40"/>
      <c r="AC17" s="40"/>
    </row>
    <row r="18" spans="1:29" ht="15" customHeight="1">
      <c r="A18" s="183" t="s">
        <v>10</v>
      </c>
      <c r="B18" s="392">
        <v>11288</v>
      </c>
      <c r="C18" s="191" t="s">
        <v>39</v>
      </c>
      <c r="D18" s="202" t="s">
        <v>39</v>
      </c>
      <c r="E18" s="191" t="s">
        <v>39</v>
      </c>
      <c r="F18" s="201" t="s">
        <v>39</v>
      </c>
      <c r="G18" s="243"/>
      <c r="H18" s="243"/>
      <c r="I18" s="243"/>
      <c r="J18" s="243"/>
      <c r="K18" s="243"/>
      <c r="L18" s="243"/>
      <c r="M18" s="243"/>
      <c r="N18" s="243"/>
      <c r="O18" s="243"/>
      <c r="P18" s="243"/>
      <c r="Q18" s="243"/>
      <c r="R18" s="243"/>
      <c r="S18" s="19"/>
      <c r="T18" s="40"/>
      <c r="U18" s="40"/>
      <c r="V18" s="40"/>
      <c r="W18" s="40"/>
      <c r="X18" s="40"/>
      <c r="Y18" s="40"/>
      <c r="Z18" s="40"/>
      <c r="AA18" s="40"/>
      <c r="AB18" s="40"/>
      <c r="AC18" s="40"/>
    </row>
    <row r="19" spans="1:29" ht="15" customHeight="1">
      <c r="A19" s="184" t="s">
        <v>9</v>
      </c>
      <c r="B19" s="402">
        <v>61661</v>
      </c>
      <c r="C19" s="198">
        <v>19161</v>
      </c>
      <c r="D19" s="199">
        <f t="shared" si="0"/>
        <v>31.074747409221388</v>
      </c>
      <c r="E19" s="198">
        <v>42500</v>
      </c>
      <c r="F19" s="197">
        <f t="shared" si="1"/>
        <v>68.925252590778612</v>
      </c>
      <c r="G19" s="243"/>
      <c r="H19" s="243"/>
      <c r="I19" s="243"/>
      <c r="J19" s="243"/>
      <c r="K19" s="243"/>
      <c r="L19" s="243"/>
      <c r="M19" s="243"/>
      <c r="N19" s="243"/>
      <c r="O19" s="243"/>
      <c r="P19" s="243"/>
      <c r="Q19" s="243"/>
      <c r="R19" s="243"/>
      <c r="S19" s="19"/>
      <c r="T19" s="40"/>
      <c r="U19" s="40"/>
      <c r="V19" s="40"/>
      <c r="W19" s="40"/>
      <c r="X19" s="40"/>
      <c r="Y19" s="40"/>
      <c r="Z19" s="40"/>
      <c r="AA19" s="40"/>
      <c r="AB19" s="40"/>
      <c r="AC19" s="40"/>
    </row>
    <row r="20" spans="1:29" ht="15" customHeight="1">
      <c r="A20" s="183" t="s">
        <v>8</v>
      </c>
      <c r="B20" s="392">
        <v>130477</v>
      </c>
      <c r="C20" s="191">
        <v>35077</v>
      </c>
      <c r="D20" s="202">
        <f t="shared" si="0"/>
        <v>26.883665320324656</v>
      </c>
      <c r="E20" s="191">
        <v>95400</v>
      </c>
      <c r="F20" s="201">
        <f t="shared" si="1"/>
        <v>73.116334679675347</v>
      </c>
      <c r="G20" s="243"/>
      <c r="H20" s="243"/>
      <c r="I20" s="243"/>
      <c r="J20" s="243"/>
      <c r="K20" s="243"/>
      <c r="L20" s="243"/>
      <c r="M20" s="243"/>
      <c r="N20" s="243"/>
      <c r="O20" s="243"/>
      <c r="P20" s="243"/>
      <c r="Q20" s="243"/>
      <c r="R20" s="243"/>
      <c r="S20" s="19"/>
      <c r="T20" s="40"/>
      <c r="U20" s="40"/>
      <c r="V20" s="40"/>
      <c r="W20" s="40"/>
      <c r="X20" s="40"/>
      <c r="Y20" s="40"/>
      <c r="Z20" s="40"/>
      <c r="AA20" s="40"/>
      <c r="AB20" s="40"/>
      <c r="AC20" s="40"/>
    </row>
    <row r="21" spans="1:29" ht="15" customHeight="1">
      <c r="A21" s="184" t="s">
        <v>7</v>
      </c>
      <c r="B21" s="402">
        <v>33813</v>
      </c>
      <c r="C21" s="198">
        <v>16674</v>
      </c>
      <c r="D21" s="199">
        <f t="shared" si="0"/>
        <v>49.312394641114366</v>
      </c>
      <c r="E21" s="198">
        <v>17139</v>
      </c>
      <c r="F21" s="197">
        <f t="shared" si="1"/>
        <v>50.687605358885634</v>
      </c>
      <c r="G21" s="243"/>
      <c r="H21" s="243"/>
      <c r="I21" s="243"/>
      <c r="J21" s="243"/>
      <c r="K21" s="243"/>
      <c r="L21" s="243"/>
      <c r="M21" s="243"/>
      <c r="N21" s="243"/>
      <c r="O21" s="243"/>
      <c r="P21" s="243"/>
      <c r="Q21" s="243"/>
      <c r="R21" s="243"/>
      <c r="S21" s="19"/>
      <c r="T21" s="40"/>
      <c r="U21" s="40"/>
      <c r="V21" s="40"/>
      <c r="W21" s="40"/>
      <c r="X21" s="40"/>
      <c r="Y21" s="40"/>
      <c r="Z21" s="40"/>
      <c r="AA21" s="40"/>
      <c r="AB21" s="40"/>
      <c r="AC21" s="40"/>
    </row>
    <row r="22" spans="1:29" ht="15" customHeight="1">
      <c r="A22" s="183" t="s">
        <v>6</v>
      </c>
      <c r="B22" s="392">
        <v>6927</v>
      </c>
      <c r="C22" s="191">
        <v>2162</v>
      </c>
      <c r="D22" s="202">
        <f t="shared" si="0"/>
        <v>31.211202540782445</v>
      </c>
      <c r="E22" s="191">
        <v>4765</v>
      </c>
      <c r="F22" s="201">
        <f t="shared" si="1"/>
        <v>68.788797459217548</v>
      </c>
      <c r="G22" s="243"/>
      <c r="H22" s="243"/>
      <c r="I22" s="243"/>
      <c r="J22" s="243"/>
      <c r="K22" s="243"/>
      <c r="L22" s="243"/>
      <c r="M22" s="243"/>
      <c r="N22" s="243"/>
      <c r="O22" s="243"/>
      <c r="P22" s="243"/>
      <c r="Q22" s="243"/>
      <c r="R22" s="243"/>
      <c r="S22" s="19"/>
      <c r="T22" s="40"/>
      <c r="U22" s="40"/>
      <c r="V22" s="40"/>
      <c r="W22" s="40"/>
      <c r="X22" s="40"/>
      <c r="Y22" s="40"/>
      <c r="Z22" s="40"/>
      <c r="AA22" s="40"/>
      <c r="AB22" s="40"/>
      <c r="AC22" s="40"/>
    </row>
    <row r="23" spans="1:29" ht="15" customHeight="1">
      <c r="A23" s="184" t="s">
        <v>5</v>
      </c>
      <c r="B23" s="402">
        <v>30774</v>
      </c>
      <c r="C23" s="198">
        <v>11410</v>
      </c>
      <c r="D23" s="199">
        <f t="shared" si="0"/>
        <v>37.076753103268992</v>
      </c>
      <c r="E23" s="198">
        <v>19364</v>
      </c>
      <c r="F23" s="197">
        <f t="shared" si="1"/>
        <v>62.923246896731008</v>
      </c>
      <c r="G23" s="243"/>
      <c r="H23" s="243"/>
      <c r="I23" s="243"/>
      <c r="J23" s="243"/>
      <c r="K23" s="243"/>
      <c r="L23" s="243"/>
      <c r="M23" s="243"/>
      <c r="N23" s="243"/>
      <c r="O23" s="243"/>
      <c r="P23" s="243"/>
      <c r="Q23" s="243"/>
      <c r="R23" s="243"/>
      <c r="S23" s="19"/>
      <c r="T23" s="40"/>
      <c r="U23" s="40"/>
      <c r="V23" s="40"/>
      <c r="W23" s="40"/>
      <c r="X23" s="40"/>
      <c r="Y23" s="40"/>
      <c r="Z23" s="40"/>
      <c r="AA23" s="40"/>
      <c r="AB23" s="40"/>
      <c r="AC23" s="40"/>
    </row>
    <row r="24" spans="1:29" ht="15" customHeight="1">
      <c r="A24" s="183" t="s">
        <v>4</v>
      </c>
      <c r="B24" s="392">
        <v>16136</v>
      </c>
      <c r="C24" s="191">
        <v>8240</v>
      </c>
      <c r="D24" s="202">
        <f t="shared" si="0"/>
        <v>51.065939514129902</v>
      </c>
      <c r="E24" s="191">
        <v>7896</v>
      </c>
      <c r="F24" s="201">
        <f t="shared" si="1"/>
        <v>48.934060485870106</v>
      </c>
      <c r="G24" s="243"/>
      <c r="H24" s="243"/>
      <c r="I24" s="243"/>
      <c r="J24" s="243"/>
      <c r="K24" s="243"/>
      <c r="L24" s="243"/>
      <c r="M24" s="243"/>
      <c r="N24" s="243"/>
      <c r="O24" s="243"/>
      <c r="P24" s="243"/>
      <c r="Q24" s="243"/>
      <c r="R24" s="243"/>
      <c r="S24" s="19"/>
      <c r="T24" s="40"/>
      <c r="U24" s="40"/>
      <c r="V24" s="40"/>
      <c r="W24" s="40"/>
      <c r="X24" s="40"/>
      <c r="Y24" s="40"/>
      <c r="Z24" s="40"/>
      <c r="AA24" s="40"/>
      <c r="AB24" s="40"/>
      <c r="AC24" s="40"/>
    </row>
    <row r="25" spans="1:29" ht="15" customHeight="1">
      <c r="A25" s="184" t="s">
        <v>3</v>
      </c>
      <c r="B25" s="402">
        <v>22071</v>
      </c>
      <c r="C25" s="198">
        <v>5659</v>
      </c>
      <c r="D25" s="199">
        <f t="shared" si="0"/>
        <v>25.63998006433782</v>
      </c>
      <c r="E25" s="198">
        <v>16412</v>
      </c>
      <c r="F25" s="197">
        <f t="shared" si="1"/>
        <v>74.36001993566218</v>
      </c>
      <c r="G25" s="243"/>
      <c r="H25" s="243"/>
      <c r="I25" s="243"/>
      <c r="J25" s="243"/>
      <c r="K25" s="243"/>
      <c r="L25" s="243"/>
      <c r="M25" s="243"/>
      <c r="N25" s="243"/>
      <c r="O25" s="243"/>
      <c r="P25" s="243"/>
      <c r="Q25" s="243"/>
      <c r="R25" s="243"/>
      <c r="S25" s="19"/>
      <c r="T25" s="40"/>
      <c r="U25" s="40"/>
      <c r="V25" s="40"/>
      <c r="W25" s="40"/>
      <c r="X25" s="40"/>
      <c r="Y25" s="40"/>
      <c r="Z25" s="40"/>
      <c r="AA25" s="40"/>
      <c r="AB25" s="40"/>
      <c r="AC25" s="40"/>
    </row>
    <row r="26" spans="1:29" ht="15" customHeight="1" thickBot="1">
      <c r="A26" s="185" t="s">
        <v>2</v>
      </c>
      <c r="B26" s="392">
        <v>15895</v>
      </c>
      <c r="C26" s="191" t="s">
        <v>39</v>
      </c>
      <c r="D26" s="202" t="s">
        <v>39</v>
      </c>
      <c r="E26" s="191" t="s">
        <v>39</v>
      </c>
      <c r="F26" s="201" t="s">
        <v>39</v>
      </c>
      <c r="G26" s="243"/>
      <c r="H26" s="243"/>
      <c r="I26" s="243"/>
      <c r="J26" s="243"/>
      <c r="K26" s="243"/>
      <c r="L26" s="243"/>
      <c r="M26" s="243"/>
      <c r="N26" s="243"/>
      <c r="O26" s="243"/>
      <c r="P26" s="243"/>
      <c r="Q26" s="243"/>
      <c r="R26" s="243"/>
      <c r="S26" s="19"/>
      <c r="T26" s="40"/>
      <c r="U26" s="40"/>
      <c r="V26" s="40"/>
      <c r="W26" s="40"/>
      <c r="X26" s="40"/>
      <c r="Y26" s="40"/>
      <c r="Z26" s="40"/>
      <c r="AA26" s="40"/>
      <c r="AB26" s="40"/>
      <c r="AC26" s="40"/>
    </row>
    <row r="27" spans="1:29" ht="15" customHeight="1">
      <c r="A27" s="176" t="s">
        <v>17</v>
      </c>
      <c r="B27" s="395">
        <v>533201</v>
      </c>
      <c r="C27" s="206">
        <v>177513</v>
      </c>
      <c r="D27" s="207">
        <f t="shared" si="0"/>
        <v>33.291948064613528</v>
      </c>
      <c r="E27" s="206">
        <v>355688</v>
      </c>
      <c r="F27" s="205">
        <f t="shared" si="1"/>
        <v>66.708051935386464</v>
      </c>
      <c r="G27" s="243"/>
      <c r="H27" s="243"/>
      <c r="I27" s="243"/>
      <c r="J27" s="243"/>
      <c r="K27" s="243"/>
      <c r="L27" s="243"/>
      <c r="M27" s="243"/>
      <c r="N27" s="243"/>
      <c r="O27" s="243"/>
      <c r="P27" s="243"/>
      <c r="Q27" s="243"/>
      <c r="R27" s="243"/>
      <c r="S27" s="19"/>
      <c r="T27" s="40"/>
      <c r="U27" s="40"/>
      <c r="V27" s="40"/>
      <c r="W27" s="40"/>
      <c r="X27" s="40"/>
      <c r="Y27" s="40"/>
      <c r="Z27" s="40"/>
      <c r="AA27" s="40"/>
      <c r="AB27" s="40"/>
      <c r="AC27" s="40"/>
    </row>
    <row r="28" spans="1:29" ht="15" customHeight="1">
      <c r="A28" s="176" t="s">
        <v>19</v>
      </c>
      <c r="B28" s="396">
        <v>128347</v>
      </c>
      <c r="C28" s="211">
        <v>43167</v>
      </c>
      <c r="D28" s="306">
        <f t="shared" si="0"/>
        <v>33.633041676081248</v>
      </c>
      <c r="E28" s="211">
        <v>85180</v>
      </c>
      <c r="F28" s="305">
        <f t="shared" si="1"/>
        <v>66.366958323918752</v>
      </c>
      <c r="G28" s="243"/>
      <c r="H28" s="243"/>
      <c r="I28" s="243"/>
      <c r="J28" s="243"/>
      <c r="K28" s="243"/>
      <c r="L28" s="243"/>
      <c r="M28" s="243"/>
      <c r="N28" s="243"/>
      <c r="O28" s="243"/>
      <c r="P28" s="243"/>
      <c r="Q28" s="243"/>
      <c r="R28" s="243"/>
      <c r="S28" s="19"/>
      <c r="T28" s="40"/>
      <c r="U28" s="40"/>
      <c r="V28" s="40"/>
      <c r="W28" s="40"/>
      <c r="X28" s="40"/>
      <c r="Y28" s="40"/>
      <c r="Z28" s="40"/>
      <c r="AA28" s="40"/>
      <c r="AB28" s="40"/>
      <c r="AC28" s="40"/>
    </row>
    <row r="29" spans="1:29" ht="15" customHeight="1" thickBot="1">
      <c r="A29" s="179" t="s">
        <v>20</v>
      </c>
      <c r="B29" s="398">
        <v>661548</v>
      </c>
      <c r="C29" s="563">
        <v>220680</v>
      </c>
      <c r="D29" s="308">
        <f t="shared" si="0"/>
        <v>33.358123673565636</v>
      </c>
      <c r="E29" s="310">
        <v>440868</v>
      </c>
      <c r="F29" s="307">
        <f t="shared" si="1"/>
        <v>66.641876326434371</v>
      </c>
      <c r="G29" s="243"/>
      <c r="H29" s="243"/>
      <c r="I29" s="243"/>
      <c r="J29" s="243"/>
      <c r="K29" s="243"/>
      <c r="L29" s="243"/>
      <c r="M29" s="243"/>
      <c r="N29" s="243"/>
      <c r="O29" s="243"/>
      <c r="P29" s="243"/>
      <c r="Q29" s="243"/>
      <c r="R29" s="243"/>
      <c r="S29" s="19"/>
      <c r="T29" s="40"/>
      <c r="U29" s="40"/>
      <c r="V29" s="40"/>
      <c r="W29" s="40"/>
      <c r="X29" s="40"/>
      <c r="Y29" s="40"/>
      <c r="Z29" s="40"/>
      <c r="AA29" s="40"/>
      <c r="AB29" s="40"/>
      <c r="AC29" s="40"/>
    </row>
    <row r="30" spans="1:29" ht="15" customHeight="1">
      <c r="A30" s="871" t="s">
        <v>214</v>
      </c>
      <c r="B30" s="871"/>
      <c r="C30" s="871"/>
      <c r="D30" s="871"/>
      <c r="E30" s="871"/>
      <c r="F30" s="871"/>
      <c r="G30" s="160"/>
      <c r="H30" s="160"/>
      <c r="I30" s="160"/>
      <c r="J30" s="160"/>
      <c r="K30" s="160"/>
      <c r="L30" s="160"/>
      <c r="M30" s="160"/>
      <c r="N30" s="160"/>
      <c r="O30" s="160"/>
      <c r="P30" s="160"/>
      <c r="Q30" s="160"/>
      <c r="R30" s="160"/>
    </row>
    <row r="31" spans="1:29" s="90" customFormat="1" ht="27" customHeight="1">
      <c r="A31" s="875" t="s">
        <v>242</v>
      </c>
      <c r="B31" s="875"/>
      <c r="C31" s="875"/>
      <c r="D31" s="875"/>
      <c r="E31" s="875"/>
      <c r="F31" s="875"/>
      <c r="G31" s="270"/>
      <c r="H31" s="270"/>
      <c r="I31" s="270"/>
      <c r="J31" s="270"/>
      <c r="K31" s="270"/>
      <c r="L31" s="270"/>
      <c r="M31" s="160"/>
      <c r="N31" s="160"/>
      <c r="O31" s="160"/>
      <c r="P31" s="160"/>
      <c r="Q31" s="160"/>
      <c r="R31" s="160"/>
    </row>
    <row r="32" spans="1:29" ht="40.5" customHeight="1">
      <c r="A32" s="869" t="s">
        <v>303</v>
      </c>
      <c r="B32" s="869"/>
      <c r="C32" s="869"/>
      <c r="D32" s="869"/>
      <c r="E32" s="869"/>
      <c r="F32" s="869"/>
      <c r="G32" s="309"/>
      <c r="H32" s="309"/>
      <c r="I32" s="309"/>
      <c r="J32" s="309"/>
      <c r="K32" s="309"/>
      <c r="L32" s="309"/>
      <c r="M32" s="309"/>
      <c r="N32" s="309"/>
      <c r="O32" s="309"/>
      <c r="P32" s="309"/>
      <c r="Q32" s="309"/>
      <c r="R32" s="309"/>
    </row>
    <row r="33" spans="1:18" ht="15" customHeight="1">
      <c r="A33" s="160"/>
      <c r="B33" s="160"/>
      <c r="C33" s="160"/>
      <c r="D33" s="160"/>
      <c r="E33" s="160"/>
      <c r="F33" s="160"/>
      <c r="G33" s="160"/>
      <c r="H33" s="160"/>
      <c r="I33" s="160"/>
      <c r="J33" s="160"/>
      <c r="K33" s="160"/>
      <c r="L33" s="160"/>
      <c r="M33" s="160"/>
      <c r="N33" s="160"/>
      <c r="O33" s="160"/>
      <c r="P33" s="160"/>
      <c r="Q33" s="160"/>
      <c r="R33" s="160"/>
    </row>
    <row r="34" spans="1:18" ht="23.25" customHeight="1">
      <c r="A34" s="795">
        <v>2020</v>
      </c>
      <c r="B34" s="795"/>
      <c r="C34" s="795"/>
      <c r="D34" s="795"/>
      <c r="E34" s="795"/>
      <c r="F34" s="795"/>
      <c r="G34" s="795"/>
      <c r="H34" s="795"/>
      <c r="I34" s="795"/>
      <c r="J34" s="795"/>
      <c r="K34" s="795"/>
      <c r="L34" s="795"/>
      <c r="M34" s="795"/>
      <c r="N34" s="795"/>
      <c r="O34" s="795"/>
      <c r="P34" s="795"/>
      <c r="Q34" s="795"/>
      <c r="R34" s="795"/>
    </row>
    <row r="35" spans="1:18" ht="15" customHeight="1">
      <c r="A35" s="165"/>
      <c r="B35" s="271"/>
      <c r="C35" s="271"/>
      <c r="D35" s="271"/>
      <c r="E35" s="279"/>
      <c r="F35" s="271"/>
      <c r="G35" s="160"/>
      <c r="H35" s="160"/>
      <c r="I35" s="160"/>
      <c r="J35" s="160"/>
      <c r="K35" s="160"/>
      <c r="L35" s="160"/>
      <c r="M35" s="160"/>
      <c r="N35" s="160"/>
      <c r="O35" s="160"/>
      <c r="P35" s="160"/>
      <c r="Q35" s="160"/>
      <c r="R35" s="160"/>
    </row>
    <row r="36" spans="1:18" ht="15" customHeight="1">
      <c r="A36" s="880" t="s">
        <v>272</v>
      </c>
      <c r="B36" s="881"/>
      <c r="C36" s="881"/>
      <c r="D36" s="881"/>
      <c r="E36" s="881"/>
      <c r="F36" s="881"/>
      <c r="G36" s="881"/>
      <c r="H36" s="881"/>
      <c r="I36" s="881"/>
      <c r="J36" s="881"/>
      <c r="K36" s="881"/>
      <c r="L36" s="881"/>
      <c r="M36" s="881"/>
      <c r="N36" s="881"/>
      <c r="O36" s="881"/>
      <c r="P36" s="881"/>
      <c r="Q36" s="881"/>
      <c r="R36" s="881"/>
    </row>
    <row r="37" spans="1:18" ht="15" customHeight="1">
      <c r="A37" s="861" t="s">
        <v>21</v>
      </c>
      <c r="B37" s="873" t="s">
        <v>247</v>
      </c>
      <c r="C37" s="865"/>
      <c r="D37" s="865"/>
      <c r="E37" s="865"/>
      <c r="F37" s="865"/>
      <c r="G37" s="877"/>
      <c r="H37" s="877"/>
      <c r="I37" s="877"/>
      <c r="J37" s="877"/>
      <c r="K37" s="877"/>
      <c r="L37" s="877"/>
      <c r="M37" s="877"/>
      <c r="N37" s="877"/>
      <c r="O37" s="877"/>
      <c r="P37" s="877"/>
      <c r="Q37" s="877"/>
      <c r="R37" s="877"/>
    </row>
    <row r="38" spans="1:18" ht="15" customHeight="1">
      <c r="A38" s="862"/>
      <c r="B38" s="822" t="s">
        <v>22</v>
      </c>
      <c r="C38" s="811" t="s">
        <v>23</v>
      </c>
      <c r="D38" s="809"/>
      <c r="E38" s="809"/>
      <c r="F38" s="809"/>
      <c r="G38" s="877"/>
      <c r="H38" s="877"/>
      <c r="I38" s="877"/>
      <c r="J38" s="877"/>
      <c r="K38" s="877"/>
      <c r="L38" s="877"/>
      <c r="M38" s="877"/>
      <c r="N38" s="877"/>
      <c r="O38" s="877"/>
      <c r="P38" s="877"/>
      <c r="Q38" s="877"/>
      <c r="R38" s="877"/>
    </row>
    <row r="39" spans="1:18" ht="15" customHeight="1">
      <c r="A39" s="862"/>
      <c r="B39" s="822"/>
      <c r="C39" s="808" t="s">
        <v>50</v>
      </c>
      <c r="D39" s="810"/>
      <c r="E39" s="811" t="s">
        <v>51</v>
      </c>
      <c r="F39" s="809"/>
      <c r="G39" s="878"/>
      <c r="H39" s="878"/>
      <c r="I39" s="878"/>
      <c r="J39" s="878"/>
      <c r="K39" s="878"/>
      <c r="L39" s="878"/>
      <c r="M39" s="878"/>
      <c r="N39" s="878"/>
      <c r="O39" s="878"/>
      <c r="P39" s="878"/>
      <c r="Q39" s="878"/>
      <c r="R39" s="878"/>
    </row>
    <row r="40" spans="1:18" ht="15" customHeight="1">
      <c r="A40" s="862"/>
      <c r="B40" s="822"/>
      <c r="C40" s="808"/>
      <c r="D40" s="810"/>
      <c r="E40" s="808" t="s">
        <v>22</v>
      </c>
      <c r="F40" s="810"/>
      <c r="G40" s="882" t="s">
        <v>23</v>
      </c>
      <c r="H40" s="878"/>
      <c r="I40" s="878"/>
      <c r="J40" s="878"/>
      <c r="K40" s="878"/>
      <c r="L40" s="878"/>
      <c r="M40" s="878"/>
      <c r="N40" s="878"/>
      <c r="O40" s="878"/>
      <c r="P40" s="878"/>
      <c r="Q40" s="878"/>
      <c r="R40" s="878"/>
    </row>
    <row r="41" spans="1:18" ht="15" customHeight="1">
      <c r="A41" s="862"/>
      <c r="B41" s="822"/>
      <c r="C41" s="808"/>
      <c r="D41" s="810"/>
      <c r="E41" s="808"/>
      <c r="F41" s="810"/>
      <c r="G41" s="811" t="s">
        <v>52</v>
      </c>
      <c r="H41" s="810"/>
      <c r="I41" s="811" t="s">
        <v>53</v>
      </c>
      <c r="J41" s="810"/>
      <c r="K41" s="811" t="s">
        <v>54</v>
      </c>
      <c r="L41" s="810"/>
      <c r="M41" s="811" t="s">
        <v>55</v>
      </c>
      <c r="N41" s="810"/>
      <c r="O41" s="811" t="s">
        <v>56</v>
      </c>
      <c r="P41" s="810"/>
      <c r="Q41" s="811" t="s">
        <v>57</v>
      </c>
      <c r="R41" s="809"/>
    </row>
    <row r="42" spans="1:18" ht="15" customHeight="1" thickBot="1">
      <c r="A42" s="863"/>
      <c r="B42" s="879" t="s">
        <v>0</v>
      </c>
      <c r="C42" s="813"/>
      <c r="D42" s="427" t="s">
        <v>1</v>
      </c>
      <c r="E42" s="428" t="s">
        <v>0</v>
      </c>
      <c r="F42" s="427" t="s">
        <v>1</v>
      </c>
      <c r="G42" s="428" t="s">
        <v>0</v>
      </c>
      <c r="H42" s="427" t="s">
        <v>1</v>
      </c>
      <c r="I42" s="428" t="s">
        <v>0</v>
      </c>
      <c r="J42" s="427" t="s">
        <v>1</v>
      </c>
      <c r="K42" s="428" t="s">
        <v>0</v>
      </c>
      <c r="L42" s="427" t="s">
        <v>1</v>
      </c>
      <c r="M42" s="428" t="s">
        <v>0</v>
      </c>
      <c r="N42" s="427" t="s">
        <v>1</v>
      </c>
      <c r="O42" s="428" t="s">
        <v>0</v>
      </c>
      <c r="P42" s="427" t="s">
        <v>1</v>
      </c>
      <c r="Q42" s="428" t="s">
        <v>0</v>
      </c>
      <c r="R42" s="427" t="s">
        <v>1</v>
      </c>
    </row>
    <row r="43" spans="1:18" ht="15" customHeight="1">
      <c r="A43" s="184" t="s">
        <v>16</v>
      </c>
      <c r="B43" s="401">
        <v>96434</v>
      </c>
      <c r="C43" s="198">
        <v>42181</v>
      </c>
      <c r="D43" s="199">
        <f>C43/B43*100</f>
        <v>43.740796814401563</v>
      </c>
      <c r="E43" s="198">
        <v>54253</v>
      </c>
      <c r="F43" s="199">
        <f>E43/B43*100</f>
        <v>56.259203185598437</v>
      </c>
      <c r="G43" s="198">
        <v>15496</v>
      </c>
      <c r="H43" s="199">
        <f>G43/E43*100</f>
        <v>28.562475807789433</v>
      </c>
      <c r="I43" s="198">
        <v>22188</v>
      </c>
      <c r="J43" s="199">
        <f>I43/E43*100</f>
        <v>40.89727756990397</v>
      </c>
      <c r="K43" s="198">
        <v>1260</v>
      </c>
      <c r="L43" s="199">
        <f>K43/E43*100</f>
        <v>2.322452214624076</v>
      </c>
      <c r="M43" s="198">
        <v>2661</v>
      </c>
      <c r="N43" s="199">
        <f>M43/E43*100</f>
        <v>4.9047978913608468</v>
      </c>
      <c r="O43" s="198">
        <v>207</v>
      </c>
      <c r="P43" s="199">
        <f>O43/E43*100</f>
        <v>0.38154572097395534</v>
      </c>
      <c r="Q43" s="198">
        <v>12441</v>
      </c>
      <c r="R43" s="197">
        <f>Q43/E43*100</f>
        <v>22.931450795347722</v>
      </c>
    </row>
    <row r="44" spans="1:18" ht="15" customHeight="1">
      <c r="A44" s="183" t="s">
        <v>15</v>
      </c>
      <c r="B44" s="392">
        <v>97317</v>
      </c>
      <c r="C44" s="191">
        <v>27873</v>
      </c>
      <c r="D44" s="202">
        <f t="shared" ref="D44:D61" si="2">C44/B44*100</f>
        <v>28.64145010635346</v>
      </c>
      <c r="E44" s="191">
        <v>69444</v>
      </c>
      <c r="F44" s="202">
        <f t="shared" ref="F44:F61" si="3">E44/B44*100</f>
        <v>71.35854989364654</v>
      </c>
      <c r="G44" s="191">
        <v>14898</v>
      </c>
      <c r="H44" s="202">
        <f t="shared" ref="H44:H61" si="4">G44/E44*100</f>
        <v>21.453257300846726</v>
      </c>
      <c r="I44" s="191">
        <v>30894</v>
      </c>
      <c r="J44" s="202">
        <f t="shared" ref="J44:J61" si="5">I44/E44*100</f>
        <v>44.487644720926212</v>
      </c>
      <c r="K44" s="191">
        <v>4270</v>
      </c>
      <c r="L44" s="202">
        <f t="shared" ref="L44:L61" si="6">K44/E44*100</f>
        <v>6.1488393525718559</v>
      </c>
      <c r="M44" s="191">
        <v>3601</v>
      </c>
      <c r="N44" s="202">
        <f t="shared" ref="N44:N61" si="7">M44/E44*100</f>
        <v>5.1854731870283972</v>
      </c>
      <c r="O44" s="191">
        <v>1973</v>
      </c>
      <c r="P44" s="202">
        <f t="shared" ref="P44:P61" si="8">O44/E44*100</f>
        <v>2.841138183284373</v>
      </c>
      <c r="Q44" s="191">
        <v>13808</v>
      </c>
      <c r="R44" s="201">
        <f t="shared" ref="R44:R61" si="9">Q44/E44*100</f>
        <v>19.883647255342435</v>
      </c>
    </row>
    <row r="45" spans="1:18" ht="15" customHeight="1">
      <c r="A45" s="184" t="s">
        <v>18</v>
      </c>
      <c r="B45" s="402">
        <v>34098</v>
      </c>
      <c r="C45" s="198">
        <v>6749</v>
      </c>
      <c r="D45" s="199">
        <f t="shared" si="2"/>
        <v>19.792949733122178</v>
      </c>
      <c r="E45" s="198">
        <v>27349</v>
      </c>
      <c r="F45" s="199">
        <f t="shared" si="3"/>
        <v>80.207050266877815</v>
      </c>
      <c r="G45" s="198">
        <v>3201</v>
      </c>
      <c r="H45" s="199">
        <f t="shared" si="4"/>
        <v>11.704267066437529</v>
      </c>
      <c r="I45" s="198">
        <v>681</v>
      </c>
      <c r="J45" s="199">
        <f t="shared" si="5"/>
        <v>2.4900361987641229</v>
      </c>
      <c r="K45" s="198">
        <v>884</v>
      </c>
      <c r="L45" s="199">
        <f t="shared" si="6"/>
        <v>3.2322936853267028</v>
      </c>
      <c r="M45" s="198">
        <v>9226</v>
      </c>
      <c r="N45" s="199">
        <f t="shared" si="7"/>
        <v>33.734323009982084</v>
      </c>
      <c r="O45" s="198">
        <v>67</v>
      </c>
      <c r="P45" s="199">
        <f t="shared" si="8"/>
        <v>0.24498153497385647</v>
      </c>
      <c r="Q45" s="198">
        <v>13290</v>
      </c>
      <c r="R45" s="197">
        <f t="shared" si="9"/>
        <v>48.594098504515706</v>
      </c>
    </row>
    <row r="46" spans="1:18" ht="15" customHeight="1">
      <c r="A46" s="183" t="s">
        <v>14</v>
      </c>
      <c r="B46" s="392">
        <v>18500</v>
      </c>
      <c r="C46" s="191">
        <v>9184</v>
      </c>
      <c r="D46" s="202">
        <f t="shared" si="2"/>
        <v>49.643243243243248</v>
      </c>
      <c r="E46" s="191">
        <v>9316</v>
      </c>
      <c r="F46" s="202">
        <f t="shared" si="3"/>
        <v>50.356756756756759</v>
      </c>
      <c r="G46" s="191">
        <v>1647</v>
      </c>
      <c r="H46" s="202">
        <f t="shared" si="4"/>
        <v>17.679261485616145</v>
      </c>
      <c r="I46" s="191">
        <v>132</v>
      </c>
      <c r="J46" s="202">
        <f t="shared" si="5"/>
        <v>1.4169171318162301</v>
      </c>
      <c r="K46" s="191">
        <v>1216</v>
      </c>
      <c r="L46" s="202">
        <f t="shared" si="6"/>
        <v>13.052812365822241</v>
      </c>
      <c r="M46" s="191">
        <v>1875</v>
      </c>
      <c r="N46" s="202">
        <f t="shared" si="7"/>
        <v>20.126663804207816</v>
      </c>
      <c r="O46" s="191">
        <v>723</v>
      </c>
      <c r="P46" s="202">
        <f t="shared" si="8"/>
        <v>7.7608415629025336</v>
      </c>
      <c r="Q46" s="191">
        <v>3723</v>
      </c>
      <c r="R46" s="201">
        <f t="shared" si="9"/>
        <v>39.963503649635037</v>
      </c>
    </row>
    <row r="47" spans="1:18" ht="15" customHeight="1">
      <c r="A47" s="184" t="s">
        <v>13</v>
      </c>
      <c r="B47" s="402">
        <v>5714</v>
      </c>
      <c r="C47" s="198">
        <v>1955</v>
      </c>
      <c r="D47" s="199">
        <f t="shared" si="2"/>
        <v>34.214210710535525</v>
      </c>
      <c r="E47" s="198">
        <v>3759</v>
      </c>
      <c r="F47" s="199">
        <f t="shared" si="3"/>
        <v>65.785789289464475</v>
      </c>
      <c r="G47" s="198">
        <v>1144</v>
      </c>
      <c r="H47" s="199">
        <f t="shared" si="4"/>
        <v>30.433625964352224</v>
      </c>
      <c r="I47" s="198">
        <v>263</v>
      </c>
      <c r="J47" s="199">
        <f t="shared" si="5"/>
        <v>6.9965416334131421</v>
      </c>
      <c r="K47" s="198">
        <v>386</v>
      </c>
      <c r="L47" s="199">
        <f t="shared" si="6"/>
        <v>10.268688480978984</v>
      </c>
      <c r="M47" s="198">
        <v>680</v>
      </c>
      <c r="N47" s="199">
        <f t="shared" si="7"/>
        <v>18.089917531258312</v>
      </c>
      <c r="O47" s="198">
        <v>173</v>
      </c>
      <c r="P47" s="199">
        <f t="shared" si="8"/>
        <v>4.6022878425113056</v>
      </c>
      <c r="Q47" s="198">
        <v>1113</v>
      </c>
      <c r="R47" s="197">
        <f t="shared" si="9"/>
        <v>29.608938547486037</v>
      </c>
    </row>
    <row r="48" spans="1:18" ht="15" customHeight="1">
      <c r="A48" s="183" t="s">
        <v>12</v>
      </c>
      <c r="B48" s="392">
        <v>17629</v>
      </c>
      <c r="C48" s="191">
        <v>166</v>
      </c>
      <c r="D48" s="202">
        <f t="shared" si="2"/>
        <v>0.94163026830790186</v>
      </c>
      <c r="E48" s="191">
        <v>17463</v>
      </c>
      <c r="F48" s="202">
        <f t="shared" si="3"/>
        <v>99.058369731692096</v>
      </c>
      <c r="G48" s="191">
        <v>2411</v>
      </c>
      <c r="H48" s="202">
        <f t="shared" si="4"/>
        <v>13.806333390597263</v>
      </c>
      <c r="I48" s="191">
        <v>520</v>
      </c>
      <c r="J48" s="202">
        <f t="shared" si="5"/>
        <v>2.9777243314436235</v>
      </c>
      <c r="K48" s="191">
        <v>336</v>
      </c>
      <c r="L48" s="202">
        <f t="shared" si="6"/>
        <v>1.9240680295481876</v>
      </c>
      <c r="M48" s="191">
        <v>3171</v>
      </c>
      <c r="N48" s="202">
        <f t="shared" si="7"/>
        <v>18.158392028861019</v>
      </c>
      <c r="O48" s="191">
        <v>661</v>
      </c>
      <c r="P48" s="202">
        <f t="shared" si="8"/>
        <v>3.7851457367004522</v>
      </c>
      <c r="Q48" s="191">
        <v>10364</v>
      </c>
      <c r="R48" s="201">
        <f t="shared" si="9"/>
        <v>59.348336482849447</v>
      </c>
    </row>
    <row r="49" spans="1:18" ht="15" customHeight="1">
      <c r="A49" s="184" t="s">
        <v>11</v>
      </c>
      <c r="B49" s="402">
        <v>51302</v>
      </c>
      <c r="C49" s="198">
        <v>22160</v>
      </c>
      <c r="D49" s="199">
        <f t="shared" si="2"/>
        <v>43.195197068340413</v>
      </c>
      <c r="E49" s="198">
        <v>29142</v>
      </c>
      <c r="F49" s="199">
        <f t="shared" si="3"/>
        <v>56.80480293165958</v>
      </c>
      <c r="G49" s="198">
        <v>8932</v>
      </c>
      <c r="H49" s="199">
        <f t="shared" si="4"/>
        <v>30.649921076110083</v>
      </c>
      <c r="I49" s="198">
        <v>5898</v>
      </c>
      <c r="J49" s="199">
        <f t="shared" si="5"/>
        <v>20.238830553839819</v>
      </c>
      <c r="K49" s="198">
        <v>1331</v>
      </c>
      <c r="L49" s="199">
        <f t="shared" si="6"/>
        <v>4.567291194839064</v>
      </c>
      <c r="M49" s="198">
        <v>2939</v>
      </c>
      <c r="N49" s="199">
        <f t="shared" si="7"/>
        <v>10.085100542172809</v>
      </c>
      <c r="O49" s="198">
        <v>487</v>
      </c>
      <c r="P49" s="199">
        <f t="shared" si="8"/>
        <v>1.6711275821837897</v>
      </c>
      <c r="Q49" s="198">
        <v>9555</v>
      </c>
      <c r="R49" s="197">
        <f t="shared" si="9"/>
        <v>32.787729050854438</v>
      </c>
    </row>
    <row r="50" spans="1:18" ht="15" customHeight="1">
      <c r="A50" s="183" t="s">
        <v>10</v>
      </c>
      <c r="B50" s="392">
        <v>11206</v>
      </c>
      <c r="C50" s="191">
        <v>1299</v>
      </c>
      <c r="D50" s="202">
        <f t="shared" si="2"/>
        <v>11.592004283419596</v>
      </c>
      <c r="E50" s="191">
        <v>9907</v>
      </c>
      <c r="F50" s="202">
        <f t="shared" si="3"/>
        <v>88.407995716580402</v>
      </c>
      <c r="G50" s="191">
        <v>1417</v>
      </c>
      <c r="H50" s="202">
        <f t="shared" si="4"/>
        <v>14.303018068032705</v>
      </c>
      <c r="I50" s="191">
        <v>197</v>
      </c>
      <c r="J50" s="202">
        <f t="shared" si="5"/>
        <v>1.9884929847582518</v>
      </c>
      <c r="K50" s="191">
        <v>1178</v>
      </c>
      <c r="L50" s="202">
        <f t="shared" si="6"/>
        <v>11.890582416473201</v>
      </c>
      <c r="M50" s="191">
        <v>3265</v>
      </c>
      <c r="N50" s="202">
        <f t="shared" si="7"/>
        <v>32.956495407287775</v>
      </c>
      <c r="O50" s="191">
        <v>1204</v>
      </c>
      <c r="P50" s="202">
        <f t="shared" si="8"/>
        <v>12.153023114969214</v>
      </c>
      <c r="Q50" s="191">
        <v>2646</v>
      </c>
      <c r="R50" s="201">
        <f t="shared" si="9"/>
        <v>26.708388008478856</v>
      </c>
    </row>
    <row r="51" spans="1:18" ht="15" customHeight="1">
      <c r="A51" s="184" t="s">
        <v>9</v>
      </c>
      <c r="B51" s="402">
        <v>58547</v>
      </c>
      <c r="C51" s="198">
        <v>18024</v>
      </c>
      <c r="D51" s="199">
        <f t="shared" si="2"/>
        <v>30.785522742412081</v>
      </c>
      <c r="E51" s="198">
        <v>40523</v>
      </c>
      <c r="F51" s="199">
        <f t="shared" si="3"/>
        <v>69.21447725758793</v>
      </c>
      <c r="G51" s="198">
        <v>13718</v>
      </c>
      <c r="H51" s="199">
        <f t="shared" si="4"/>
        <v>33.852380129802825</v>
      </c>
      <c r="I51" s="198">
        <v>8435</v>
      </c>
      <c r="J51" s="199">
        <f t="shared" si="5"/>
        <v>20.815339436863017</v>
      </c>
      <c r="K51" s="198">
        <v>2548</v>
      </c>
      <c r="L51" s="199">
        <f t="shared" si="6"/>
        <v>6.2877871825876657</v>
      </c>
      <c r="M51" s="198">
        <v>4428</v>
      </c>
      <c r="N51" s="199">
        <f t="shared" si="7"/>
        <v>10.927127803963181</v>
      </c>
      <c r="O51" s="198">
        <v>5002</v>
      </c>
      <c r="P51" s="199">
        <f t="shared" si="8"/>
        <v>12.343607334106558</v>
      </c>
      <c r="Q51" s="198">
        <v>6392</v>
      </c>
      <c r="R51" s="197">
        <f t="shared" si="9"/>
        <v>15.773758112676751</v>
      </c>
    </row>
    <row r="52" spans="1:18" ht="15" customHeight="1">
      <c r="A52" s="183" t="s">
        <v>8</v>
      </c>
      <c r="B52" s="392">
        <v>124265</v>
      </c>
      <c r="C52" s="191">
        <v>33445</v>
      </c>
      <c r="D52" s="202">
        <f t="shared" si="2"/>
        <v>26.91425582424657</v>
      </c>
      <c r="E52" s="191">
        <v>90820</v>
      </c>
      <c r="F52" s="202">
        <f t="shared" si="3"/>
        <v>73.085744175753433</v>
      </c>
      <c r="G52" s="191">
        <v>18587</v>
      </c>
      <c r="H52" s="202">
        <f t="shared" si="4"/>
        <v>20.465756441312486</v>
      </c>
      <c r="I52" s="191">
        <v>29940</v>
      </c>
      <c r="J52" s="202">
        <f t="shared" si="5"/>
        <v>32.966306980841225</v>
      </c>
      <c r="K52" s="191">
        <v>10344</v>
      </c>
      <c r="L52" s="202">
        <f t="shared" si="6"/>
        <v>11.389561770535124</v>
      </c>
      <c r="M52" s="191">
        <v>13883</v>
      </c>
      <c r="N52" s="202">
        <f t="shared" si="7"/>
        <v>15.286280554943845</v>
      </c>
      <c r="O52" s="191">
        <v>5852</v>
      </c>
      <c r="P52" s="202">
        <f t="shared" si="8"/>
        <v>6.4435146443514641</v>
      </c>
      <c r="Q52" s="191">
        <v>12214</v>
      </c>
      <c r="R52" s="201">
        <f t="shared" si="9"/>
        <v>13.448579608015857</v>
      </c>
    </row>
    <row r="53" spans="1:18" ht="15" customHeight="1">
      <c r="A53" s="184" t="s">
        <v>7</v>
      </c>
      <c r="B53" s="402">
        <v>32960</v>
      </c>
      <c r="C53" s="198">
        <v>15976</v>
      </c>
      <c r="D53" s="199">
        <f t="shared" si="2"/>
        <v>48.470873786407765</v>
      </c>
      <c r="E53" s="198">
        <v>16984</v>
      </c>
      <c r="F53" s="199">
        <f t="shared" si="3"/>
        <v>51.529126213592235</v>
      </c>
      <c r="G53" s="198">
        <v>5292</v>
      </c>
      <c r="H53" s="199">
        <f t="shared" si="4"/>
        <v>31.158737635421573</v>
      </c>
      <c r="I53" s="198">
        <v>9007</v>
      </c>
      <c r="J53" s="199">
        <f t="shared" si="5"/>
        <v>53.032265661799336</v>
      </c>
      <c r="K53" s="198">
        <v>67</v>
      </c>
      <c r="L53" s="199">
        <f t="shared" si="6"/>
        <v>0.39448893075836078</v>
      </c>
      <c r="M53" s="198">
        <v>1233</v>
      </c>
      <c r="N53" s="199">
        <f t="shared" si="7"/>
        <v>7.2597739048516257</v>
      </c>
      <c r="O53" s="198" t="s">
        <v>39</v>
      </c>
      <c r="P53" s="199" t="s">
        <v>39</v>
      </c>
      <c r="Q53" s="198" t="s">
        <v>39</v>
      </c>
      <c r="R53" s="197" t="s">
        <v>39</v>
      </c>
    </row>
    <row r="54" spans="1:18" ht="15" customHeight="1">
      <c r="A54" s="183" t="s">
        <v>6</v>
      </c>
      <c r="B54" s="392">
        <v>6708</v>
      </c>
      <c r="C54" s="191">
        <v>2077</v>
      </c>
      <c r="D54" s="202">
        <f t="shared" si="2"/>
        <v>30.963029218843175</v>
      </c>
      <c r="E54" s="191">
        <v>4631</v>
      </c>
      <c r="F54" s="202">
        <f t="shared" si="3"/>
        <v>69.036970781156825</v>
      </c>
      <c r="G54" s="191">
        <v>680</v>
      </c>
      <c r="H54" s="202">
        <f t="shared" si="4"/>
        <v>14.683653638522998</v>
      </c>
      <c r="I54" s="191">
        <v>2849</v>
      </c>
      <c r="J54" s="202">
        <f t="shared" si="5"/>
        <v>61.520190023752974</v>
      </c>
      <c r="K54" s="191">
        <v>369</v>
      </c>
      <c r="L54" s="202">
        <f t="shared" si="6"/>
        <v>7.9680414597279201</v>
      </c>
      <c r="M54" s="191">
        <v>414</v>
      </c>
      <c r="N54" s="202">
        <f t="shared" si="7"/>
        <v>8.9397538328654704</v>
      </c>
      <c r="O54" s="191" t="s">
        <v>39</v>
      </c>
      <c r="P54" s="202" t="s">
        <v>39</v>
      </c>
      <c r="Q54" s="191" t="s">
        <v>39</v>
      </c>
      <c r="R54" s="201" t="s">
        <v>39</v>
      </c>
    </row>
    <row r="55" spans="1:18" ht="15" customHeight="1">
      <c r="A55" s="184" t="s">
        <v>5</v>
      </c>
      <c r="B55" s="402">
        <v>30191</v>
      </c>
      <c r="C55" s="198">
        <v>11192</v>
      </c>
      <c r="D55" s="199">
        <f t="shared" si="2"/>
        <v>37.070650193766355</v>
      </c>
      <c r="E55" s="198">
        <v>18999</v>
      </c>
      <c r="F55" s="199">
        <f t="shared" si="3"/>
        <v>62.929349806233645</v>
      </c>
      <c r="G55" s="198">
        <v>3186</v>
      </c>
      <c r="H55" s="199">
        <f t="shared" si="4"/>
        <v>16.769303647560399</v>
      </c>
      <c r="I55" s="198">
        <v>502</v>
      </c>
      <c r="J55" s="199">
        <f t="shared" si="5"/>
        <v>2.6422443286488764</v>
      </c>
      <c r="K55" s="198">
        <v>2374</v>
      </c>
      <c r="L55" s="199">
        <f t="shared" si="6"/>
        <v>12.495394494447076</v>
      </c>
      <c r="M55" s="198">
        <v>5792</v>
      </c>
      <c r="N55" s="199">
        <f t="shared" si="7"/>
        <v>30.485815042896995</v>
      </c>
      <c r="O55" s="198">
        <v>1689</v>
      </c>
      <c r="P55" s="199">
        <f t="shared" si="8"/>
        <v>8.889941575872415</v>
      </c>
      <c r="Q55" s="198">
        <v>5456</v>
      </c>
      <c r="R55" s="197">
        <f t="shared" si="9"/>
        <v>28.717300910574238</v>
      </c>
    </row>
    <row r="56" spans="1:18" ht="15" customHeight="1">
      <c r="A56" s="183" t="s">
        <v>4</v>
      </c>
      <c r="B56" s="392">
        <v>16111</v>
      </c>
      <c r="C56" s="191">
        <v>8190</v>
      </c>
      <c r="D56" s="202">
        <f t="shared" si="2"/>
        <v>50.834833343678234</v>
      </c>
      <c r="E56" s="191">
        <v>7921</v>
      </c>
      <c r="F56" s="202">
        <f t="shared" si="3"/>
        <v>49.165166656321766</v>
      </c>
      <c r="G56" s="191">
        <v>1712</v>
      </c>
      <c r="H56" s="202">
        <f t="shared" si="4"/>
        <v>21.613432647393005</v>
      </c>
      <c r="I56" s="191">
        <v>316</v>
      </c>
      <c r="J56" s="202">
        <f t="shared" si="5"/>
        <v>3.9893952783739426</v>
      </c>
      <c r="K56" s="191">
        <v>760</v>
      </c>
      <c r="L56" s="202">
        <f t="shared" si="6"/>
        <v>9.5947481378613801</v>
      </c>
      <c r="M56" s="191">
        <v>2602</v>
      </c>
      <c r="N56" s="202">
        <f t="shared" si="7"/>
        <v>32.849387703572781</v>
      </c>
      <c r="O56" s="191">
        <v>339</v>
      </c>
      <c r="P56" s="202">
        <f t="shared" si="8"/>
        <v>4.2797626562302735</v>
      </c>
      <c r="Q56" s="191">
        <v>2192</v>
      </c>
      <c r="R56" s="201">
        <f t="shared" si="9"/>
        <v>27.673273576568612</v>
      </c>
    </row>
    <row r="57" spans="1:18" ht="15" customHeight="1">
      <c r="A57" s="184" t="s">
        <v>3</v>
      </c>
      <c r="B57" s="402">
        <v>21039</v>
      </c>
      <c r="C57" s="198">
        <v>5304</v>
      </c>
      <c r="D57" s="199">
        <f t="shared" si="2"/>
        <v>25.210323684585767</v>
      </c>
      <c r="E57" s="198">
        <v>15735</v>
      </c>
      <c r="F57" s="199">
        <f t="shared" si="3"/>
        <v>74.789676315414226</v>
      </c>
      <c r="G57" s="198">
        <v>7236</v>
      </c>
      <c r="H57" s="199">
        <f t="shared" si="4"/>
        <v>45.986653956148714</v>
      </c>
      <c r="I57" s="198">
        <v>369</v>
      </c>
      <c r="J57" s="199">
        <f t="shared" si="5"/>
        <v>2.3450905624404195</v>
      </c>
      <c r="K57" s="198">
        <v>1289</v>
      </c>
      <c r="L57" s="199">
        <f t="shared" si="6"/>
        <v>8.1919288210994612</v>
      </c>
      <c r="M57" s="198">
        <v>2418</v>
      </c>
      <c r="N57" s="199">
        <f t="shared" si="7"/>
        <v>15.367016205910392</v>
      </c>
      <c r="O57" s="198">
        <v>1204</v>
      </c>
      <c r="P57" s="199">
        <f t="shared" si="8"/>
        <v>7.6517318080711787</v>
      </c>
      <c r="Q57" s="198">
        <v>3219</v>
      </c>
      <c r="R57" s="197">
        <f t="shared" si="9"/>
        <v>20.457578646329839</v>
      </c>
    </row>
    <row r="58" spans="1:18" ht="15" customHeight="1" thickBot="1">
      <c r="A58" s="185" t="s">
        <v>2</v>
      </c>
      <c r="B58" s="392">
        <v>15609</v>
      </c>
      <c r="C58" s="191">
        <v>5369</v>
      </c>
      <c r="D58" s="202">
        <f t="shared" si="2"/>
        <v>34.396822346082388</v>
      </c>
      <c r="E58" s="191">
        <v>10240</v>
      </c>
      <c r="F58" s="202">
        <f t="shared" si="3"/>
        <v>65.603177653917612</v>
      </c>
      <c r="G58" s="191">
        <v>2274</v>
      </c>
      <c r="H58" s="202">
        <f t="shared" si="4"/>
        <v>22.20703125</v>
      </c>
      <c r="I58" s="191">
        <v>787</v>
      </c>
      <c r="J58" s="202">
        <f t="shared" si="5"/>
        <v>7.685546875</v>
      </c>
      <c r="K58" s="191">
        <v>2321</v>
      </c>
      <c r="L58" s="202">
        <f t="shared" si="6"/>
        <v>22.666015625</v>
      </c>
      <c r="M58" s="191">
        <v>3019</v>
      </c>
      <c r="N58" s="202">
        <f t="shared" si="7"/>
        <v>29.482421874999996</v>
      </c>
      <c r="O58" s="191">
        <v>920</v>
      </c>
      <c r="P58" s="202">
        <f t="shared" si="8"/>
        <v>8.984375</v>
      </c>
      <c r="Q58" s="191">
        <v>919</v>
      </c>
      <c r="R58" s="201">
        <f t="shared" si="9"/>
        <v>8.974609375</v>
      </c>
    </row>
    <row r="59" spans="1:18" ht="15" customHeight="1">
      <c r="A59" s="176" t="s">
        <v>17</v>
      </c>
      <c r="B59" s="395">
        <v>511915</v>
      </c>
      <c r="C59" s="206">
        <v>169161</v>
      </c>
      <c r="D59" s="207">
        <f t="shared" si="2"/>
        <v>33.044743756287666</v>
      </c>
      <c r="E59" s="206">
        <v>342754</v>
      </c>
      <c r="F59" s="207">
        <f t="shared" si="3"/>
        <v>66.955256243712341</v>
      </c>
      <c r="G59" s="206">
        <v>88394</v>
      </c>
      <c r="H59" s="207">
        <f t="shared" si="4"/>
        <v>25.789341626939439</v>
      </c>
      <c r="I59" s="206">
        <v>110363</v>
      </c>
      <c r="J59" s="207">
        <f t="shared" si="5"/>
        <v>32.198894834195954</v>
      </c>
      <c r="K59" s="206">
        <v>22200</v>
      </c>
      <c r="L59" s="207">
        <f t="shared" si="6"/>
        <v>6.4769484820016681</v>
      </c>
      <c r="M59" s="206">
        <v>35428</v>
      </c>
      <c r="N59" s="207">
        <f t="shared" si="7"/>
        <v>10.336276163079059</v>
      </c>
      <c r="O59" s="206">
        <v>15666</v>
      </c>
      <c r="P59" s="207">
        <f t="shared" si="8"/>
        <v>4.5706249963530698</v>
      </c>
      <c r="Q59" s="206">
        <v>70703</v>
      </c>
      <c r="R59" s="205">
        <f t="shared" si="9"/>
        <v>20.627913897430812</v>
      </c>
    </row>
    <row r="60" spans="1:18" ht="15" customHeight="1">
      <c r="A60" s="176" t="s">
        <v>19</v>
      </c>
      <c r="B60" s="396">
        <v>125715</v>
      </c>
      <c r="C60" s="211">
        <v>41983</v>
      </c>
      <c r="D60" s="306">
        <f t="shared" si="2"/>
        <v>33.395378435349798</v>
      </c>
      <c r="E60" s="211">
        <v>83732</v>
      </c>
      <c r="F60" s="306">
        <f t="shared" si="3"/>
        <v>66.604621564650202</v>
      </c>
      <c r="G60" s="211">
        <v>13437</v>
      </c>
      <c r="H60" s="306">
        <f t="shared" si="4"/>
        <v>16.047628146945016</v>
      </c>
      <c r="I60" s="211">
        <v>2615</v>
      </c>
      <c r="J60" s="306">
        <f t="shared" si="5"/>
        <v>3.1230592843835092</v>
      </c>
      <c r="K60" s="211">
        <v>8733</v>
      </c>
      <c r="L60" s="306">
        <f t="shared" si="6"/>
        <v>10.429704294654375</v>
      </c>
      <c r="M60" s="211">
        <v>25779</v>
      </c>
      <c r="N60" s="306">
        <f t="shared" si="7"/>
        <v>30.787512540008599</v>
      </c>
      <c r="O60" s="211">
        <v>4942</v>
      </c>
      <c r="P60" s="306">
        <f t="shared" si="8"/>
        <v>5.9021640471982035</v>
      </c>
      <c r="Q60" s="211">
        <v>28226</v>
      </c>
      <c r="R60" s="305">
        <f t="shared" si="9"/>
        <v>33.7099316868103</v>
      </c>
    </row>
    <row r="61" spans="1:18" ht="15" customHeight="1" thickBot="1">
      <c r="A61" s="179" t="s">
        <v>20</v>
      </c>
      <c r="B61" s="398">
        <v>637630</v>
      </c>
      <c r="C61" s="563">
        <v>211144</v>
      </c>
      <c r="D61" s="308">
        <f t="shared" si="2"/>
        <v>33.113874817684234</v>
      </c>
      <c r="E61" s="310">
        <v>426486</v>
      </c>
      <c r="F61" s="308">
        <f t="shared" si="3"/>
        <v>66.886125182315766</v>
      </c>
      <c r="G61" s="310">
        <v>101831</v>
      </c>
      <c r="H61" s="308">
        <f t="shared" si="4"/>
        <v>23.876750936724768</v>
      </c>
      <c r="I61" s="310">
        <v>112978</v>
      </c>
      <c r="J61" s="308">
        <f t="shared" si="5"/>
        <v>26.490435793906482</v>
      </c>
      <c r="K61" s="310">
        <v>30933</v>
      </c>
      <c r="L61" s="308">
        <f t="shared" si="6"/>
        <v>7.2529930642506431</v>
      </c>
      <c r="M61" s="310">
        <v>61207</v>
      </c>
      <c r="N61" s="308">
        <f t="shared" si="7"/>
        <v>14.3514675745511</v>
      </c>
      <c r="O61" s="310">
        <v>20608</v>
      </c>
      <c r="P61" s="308">
        <f t="shared" si="8"/>
        <v>4.8320460695075571</v>
      </c>
      <c r="Q61" s="310">
        <v>98929</v>
      </c>
      <c r="R61" s="307">
        <f t="shared" si="9"/>
        <v>23.196306561059448</v>
      </c>
    </row>
    <row r="62" spans="1:18" ht="15" customHeight="1">
      <c r="A62" s="871" t="s">
        <v>214</v>
      </c>
      <c r="B62" s="871"/>
      <c r="C62" s="871"/>
      <c r="D62" s="871"/>
      <c r="E62" s="871"/>
      <c r="F62" s="871"/>
      <c r="G62" s="871"/>
      <c r="H62" s="871"/>
      <c r="I62" s="871"/>
      <c r="J62" s="871"/>
      <c r="K62" s="871"/>
      <c r="L62" s="871"/>
      <c r="M62" s="871"/>
      <c r="N62" s="871"/>
      <c r="O62" s="871"/>
      <c r="P62" s="871"/>
      <c r="Q62" s="871"/>
      <c r="R62" s="871"/>
    </row>
    <row r="63" spans="1:18" ht="15" customHeight="1">
      <c r="A63" s="869" t="s">
        <v>304</v>
      </c>
      <c r="B63" s="876"/>
      <c r="C63" s="876"/>
      <c r="D63" s="876"/>
      <c r="E63" s="876"/>
      <c r="F63" s="876"/>
      <c r="G63" s="876"/>
      <c r="H63" s="876"/>
      <c r="I63" s="876"/>
      <c r="J63" s="876"/>
      <c r="K63" s="876"/>
      <c r="L63" s="876"/>
      <c r="M63" s="876"/>
      <c r="N63" s="876"/>
      <c r="O63" s="876"/>
      <c r="P63" s="876"/>
      <c r="Q63" s="876"/>
      <c r="R63" s="876"/>
    </row>
    <row r="64" spans="1:18" ht="15" customHeight="1">
      <c r="A64" s="160"/>
      <c r="B64" s="160"/>
      <c r="C64" s="160"/>
      <c r="D64" s="160"/>
      <c r="E64" s="160"/>
      <c r="F64" s="160"/>
      <c r="G64" s="160"/>
      <c r="H64" s="160"/>
      <c r="I64" s="160"/>
      <c r="J64" s="160"/>
      <c r="K64" s="160"/>
      <c r="L64" s="160"/>
      <c r="M64" s="160"/>
      <c r="N64" s="160"/>
      <c r="O64" s="160"/>
      <c r="P64" s="160"/>
      <c r="Q64" s="160"/>
      <c r="R64" s="160"/>
    </row>
    <row r="65" spans="1:19" ht="23.5">
      <c r="A65" s="795">
        <v>2019</v>
      </c>
      <c r="B65" s="795"/>
      <c r="C65" s="795"/>
      <c r="D65" s="795"/>
      <c r="E65" s="795"/>
      <c r="F65" s="795"/>
      <c r="G65" s="795"/>
      <c r="H65" s="795"/>
      <c r="I65" s="795"/>
      <c r="J65" s="795"/>
      <c r="K65" s="795"/>
      <c r="L65" s="795"/>
      <c r="M65" s="795"/>
      <c r="N65" s="795"/>
      <c r="O65" s="795"/>
      <c r="P65" s="795"/>
      <c r="Q65" s="795"/>
      <c r="R65" s="795"/>
    </row>
    <row r="66" spans="1:19" ht="14.5">
      <c r="A66" s="271"/>
      <c r="B66" s="271"/>
      <c r="C66" s="271"/>
      <c r="D66" s="271"/>
      <c r="E66" s="279"/>
      <c r="F66" s="271"/>
      <c r="G66" s="160"/>
      <c r="H66" s="160"/>
      <c r="I66" s="160"/>
      <c r="J66" s="160"/>
      <c r="K66" s="160"/>
      <c r="L66" s="160"/>
      <c r="M66" s="160"/>
      <c r="N66" s="160"/>
      <c r="O66" s="160"/>
      <c r="P66" s="160"/>
      <c r="Q66" s="160"/>
      <c r="R66" s="160"/>
    </row>
    <row r="67" spans="1:19" ht="14.5">
      <c r="A67" s="874" t="s">
        <v>273</v>
      </c>
      <c r="B67" s="883"/>
      <c r="C67" s="883"/>
      <c r="D67" s="883"/>
      <c r="E67" s="883"/>
      <c r="F67" s="883"/>
      <c r="G67" s="884"/>
      <c r="H67" s="884"/>
      <c r="I67" s="884"/>
      <c r="J67" s="884"/>
      <c r="K67" s="884"/>
      <c r="L67" s="884"/>
      <c r="M67" s="884"/>
      <c r="N67" s="884"/>
      <c r="O67" s="884"/>
      <c r="P67" s="884"/>
      <c r="Q67" s="884"/>
      <c r="R67" s="884"/>
    </row>
    <row r="68" spans="1:19" ht="16.5">
      <c r="A68" s="861" t="s">
        <v>21</v>
      </c>
      <c r="B68" s="873" t="s">
        <v>247</v>
      </c>
      <c r="C68" s="865"/>
      <c r="D68" s="865"/>
      <c r="E68" s="865"/>
      <c r="F68" s="865"/>
      <c r="G68" s="877"/>
      <c r="H68" s="877"/>
      <c r="I68" s="877"/>
      <c r="J68" s="877"/>
      <c r="K68" s="877"/>
      <c r="L68" s="877"/>
      <c r="M68" s="877"/>
      <c r="N68" s="877"/>
      <c r="O68" s="877"/>
      <c r="P68" s="877"/>
      <c r="Q68" s="877"/>
      <c r="R68" s="877"/>
    </row>
    <row r="69" spans="1:19" ht="14.5">
      <c r="A69" s="862"/>
      <c r="B69" s="822" t="s">
        <v>22</v>
      </c>
      <c r="C69" s="811" t="s">
        <v>23</v>
      </c>
      <c r="D69" s="809"/>
      <c r="E69" s="809"/>
      <c r="F69" s="809"/>
      <c r="G69" s="877"/>
      <c r="H69" s="877"/>
      <c r="I69" s="877"/>
      <c r="J69" s="877"/>
      <c r="K69" s="877"/>
      <c r="L69" s="877"/>
      <c r="M69" s="877"/>
      <c r="N69" s="877"/>
      <c r="O69" s="877"/>
      <c r="P69" s="877"/>
      <c r="Q69" s="877"/>
      <c r="R69" s="877"/>
      <c r="S69" s="160"/>
    </row>
    <row r="70" spans="1:19" ht="14.5">
      <c r="A70" s="862"/>
      <c r="B70" s="822"/>
      <c r="C70" s="808" t="s">
        <v>50</v>
      </c>
      <c r="D70" s="810"/>
      <c r="E70" s="811" t="s">
        <v>51</v>
      </c>
      <c r="F70" s="809"/>
      <c r="G70" s="878"/>
      <c r="H70" s="878"/>
      <c r="I70" s="878"/>
      <c r="J70" s="878"/>
      <c r="K70" s="878"/>
      <c r="L70" s="878"/>
      <c r="M70" s="878"/>
      <c r="N70" s="878"/>
      <c r="O70" s="878"/>
      <c r="P70" s="878"/>
      <c r="Q70" s="878"/>
      <c r="R70" s="878"/>
      <c r="S70" s="160"/>
    </row>
    <row r="71" spans="1:19" ht="14.5">
      <c r="A71" s="862"/>
      <c r="B71" s="822"/>
      <c r="C71" s="808"/>
      <c r="D71" s="810"/>
      <c r="E71" s="811" t="s">
        <v>22</v>
      </c>
      <c r="F71" s="810"/>
      <c r="G71" s="882" t="s">
        <v>23</v>
      </c>
      <c r="H71" s="878"/>
      <c r="I71" s="878"/>
      <c r="J71" s="878"/>
      <c r="K71" s="878"/>
      <c r="L71" s="878"/>
      <c r="M71" s="878"/>
      <c r="N71" s="878"/>
      <c r="O71" s="878"/>
      <c r="P71" s="878"/>
      <c r="Q71" s="878"/>
      <c r="R71" s="878"/>
      <c r="S71" s="160"/>
    </row>
    <row r="72" spans="1:19" ht="14.5">
      <c r="A72" s="862"/>
      <c r="B72" s="822"/>
      <c r="C72" s="808"/>
      <c r="D72" s="810"/>
      <c r="E72" s="811"/>
      <c r="F72" s="810"/>
      <c r="G72" s="811" t="s">
        <v>52</v>
      </c>
      <c r="H72" s="810"/>
      <c r="I72" s="811" t="s">
        <v>53</v>
      </c>
      <c r="J72" s="810"/>
      <c r="K72" s="811" t="s">
        <v>54</v>
      </c>
      <c r="L72" s="810"/>
      <c r="M72" s="811" t="s">
        <v>55</v>
      </c>
      <c r="N72" s="810"/>
      <c r="O72" s="811" t="s">
        <v>56</v>
      </c>
      <c r="P72" s="810"/>
      <c r="Q72" s="811" t="s">
        <v>57</v>
      </c>
      <c r="R72" s="809"/>
      <c r="S72" s="160"/>
    </row>
    <row r="73" spans="1:19" ht="15" thickBot="1">
      <c r="A73" s="863"/>
      <c r="B73" s="812" t="s">
        <v>0</v>
      </c>
      <c r="C73" s="813"/>
      <c r="D73" s="427" t="s">
        <v>1</v>
      </c>
      <c r="E73" s="428" t="s">
        <v>0</v>
      </c>
      <c r="F73" s="427" t="s">
        <v>1</v>
      </c>
      <c r="G73" s="428" t="s">
        <v>0</v>
      </c>
      <c r="H73" s="427" t="s">
        <v>1</v>
      </c>
      <c r="I73" s="428" t="s">
        <v>0</v>
      </c>
      <c r="J73" s="427" t="s">
        <v>1</v>
      </c>
      <c r="K73" s="428" t="s">
        <v>0</v>
      </c>
      <c r="L73" s="427" t="s">
        <v>1</v>
      </c>
      <c r="M73" s="428" t="s">
        <v>0</v>
      </c>
      <c r="N73" s="427" t="s">
        <v>1</v>
      </c>
      <c r="O73" s="428" t="s">
        <v>0</v>
      </c>
      <c r="P73" s="427" t="s">
        <v>1</v>
      </c>
      <c r="Q73" s="428" t="s">
        <v>0</v>
      </c>
      <c r="R73" s="427" t="s">
        <v>1</v>
      </c>
      <c r="S73" s="160"/>
    </row>
    <row r="74" spans="1:19" ht="14.5">
      <c r="A74" s="171" t="s">
        <v>16</v>
      </c>
      <c r="B74" s="401">
        <v>92336</v>
      </c>
      <c r="C74" s="198">
        <v>40306</v>
      </c>
      <c r="D74" s="199">
        <f>C74/B74*100</f>
        <v>43.651446889620516</v>
      </c>
      <c r="E74" s="198">
        <v>52030</v>
      </c>
      <c r="F74" s="199">
        <f>E74/B74*100</f>
        <v>56.348553110379484</v>
      </c>
      <c r="G74" s="198">
        <v>14989</v>
      </c>
      <c r="H74" s="199">
        <f>G74/E74*100</f>
        <v>28.808379780895638</v>
      </c>
      <c r="I74" s="198">
        <v>21318</v>
      </c>
      <c r="J74" s="199">
        <f>I74/E74*100</f>
        <v>40.972515856236782</v>
      </c>
      <c r="K74" s="198">
        <v>1219</v>
      </c>
      <c r="L74" s="199">
        <f>K74/E74*100</f>
        <v>2.3428791082068039</v>
      </c>
      <c r="M74" s="198">
        <v>2554</v>
      </c>
      <c r="N74" s="199">
        <f>M74/E74*100</f>
        <v>4.9087065154718434</v>
      </c>
      <c r="O74" s="198">
        <v>196</v>
      </c>
      <c r="P74" s="199">
        <f>O74/E74*100</f>
        <v>0.37670574668460505</v>
      </c>
      <c r="Q74" s="198">
        <v>11754</v>
      </c>
      <c r="R74" s="197">
        <f>Q74/E74*100</f>
        <v>22.590812992504326</v>
      </c>
      <c r="S74" s="160"/>
    </row>
    <row r="75" spans="1:19" ht="14.5">
      <c r="A75" s="183" t="s">
        <v>15</v>
      </c>
      <c r="B75" s="392">
        <v>91903</v>
      </c>
      <c r="C75" s="191">
        <v>25887</v>
      </c>
      <c r="D75" s="202">
        <f t="shared" ref="D75:D92" si="10">C75/B75*100</f>
        <v>28.167742075884355</v>
      </c>
      <c r="E75" s="191">
        <v>66016</v>
      </c>
      <c r="F75" s="202">
        <f t="shared" ref="F75:F92" si="11">E75/B75*100</f>
        <v>71.832257924115638</v>
      </c>
      <c r="G75" s="191">
        <v>14127</v>
      </c>
      <c r="H75" s="202">
        <f t="shared" ref="H75:H92" si="12">G75/E75*100</f>
        <v>21.399357731459041</v>
      </c>
      <c r="I75" s="191">
        <v>29563</v>
      </c>
      <c r="J75" s="202">
        <f t="shared" ref="J75:J92" si="13">I75/E75*100</f>
        <v>44.78156810470189</v>
      </c>
      <c r="K75" s="191">
        <v>4112</v>
      </c>
      <c r="L75" s="202">
        <f t="shared" ref="L75:L92" si="14">K75/E75*100</f>
        <v>6.2287930198739696</v>
      </c>
      <c r="M75" s="191">
        <v>3234</v>
      </c>
      <c r="N75" s="202">
        <f t="shared" ref="N75:N92" si="15">M75/E75*100</f>
        <v>4.8988124091129421</v>
      </c>
      <c r="O75" s="191">
        <v>1770</v>
      </c>
      <c r="P75" s="202">
        <f t="shared" ref="P75:P92" si="16">O75/E75*100</f>
        <v>2.6811682016480853</v>
      </c>
      <c r="Q75" s="191">
        <v>13210</v>
      </c>
      <c r="R75" s="201">
        <f t="shared" ref="R75:R92" si="17">Q75/E75*100</f>
        <v>20.010300533204074</v>
      </c>
      <c r="S75" s="160"/>
    </row>
    <row r="76" spans="1:19" ht="14.5">
      <c r="A76" s="184" t="s">
        <v>18</v>
      </c>
      <c r="B76" s="402">
        <v>32558</v>
      </c>
      <c r="C76" s="198">
        <v>6605</v>
      </c>
      <c r="D76" s="199">
        <f t="shared" si="10"/>
        <v>20.286872658025679</v>
      </c>
      <c r="E76" s="198">
        <v>25953</v>
      </c>
      <c r="F76" s="199">
        <f t="shared" si="11"/>
        <v>79.713127341974328</v>
      </c>
      <c r="G76" s="198">
        <v>3193</v>
      </c>
      <c r="H76" s="199">
        <f t="shared" si="12"/>
        <v>12.30300928601703</v>
      </c>
      <c r="I76" s="198">
        <v>671</v>
      </c>
      <c r="J76" s="199">
        <f t="shared" si="13"/>
        <v>2.5854429160405346</v>
      </c>
      <c r="K76" s="198">
        <v>902</v>
      </c>
      <c r="L76" s="199">
        <f t="shared" si="14"/>
        <v>3.4755134281200633</v>
      </c>
      <c r="M76" s="198">
        <v>8800</v>
      </c>
      <c r="N76" s="199">
        <f t="shared" si="15"/>
        <v>33.907448079220124</v>
      </c>
      <c r="O76" s="198">
        <v>71</v>
      </c>
      <c r="P76" s="199">
        <f t="shared" si="16"/>
        <v>0.27357145609370787</v>
      </c>
      <c r="Q76" s="198">
        <v>12316</v>
      </c>
      <c r="R76" s="197">
        <f t="shared" si="17"/>
        <v>47.455014834508532</v>
      </c>
      <c r="S76" s="160"/>
    </row>
    <row r="77" spans="1:19" ht="14.5">
      <c r="A77" s="183" t="s">
        <v>14</v>
      </c>
      <c r="B77" s="392">
        <v>17494</v>
      </c>
      <c r="C77" s="191">
        <v>8608</v>
      </c>
      <c r="D77" s="202">
        <f t="shared" si="10"/>
        <v>49.205441865782554</v>
      </c>
      <c r="E77" s="191">
        <v>8886</v>
      </c>
      <c r="F77" s="202">
        <f t="shared" si="11"/>
        <v>50.794558134217446</v>
      </c>
      <c r="G77" s="191">
        <v>1583</v>
      </c>
      <c r="H77" s="202">
        <f t="shared" si="12"/>
        <v>17.814539725410757</v>
      </c>
      <c r="I77" s="191">
        <v>140</v>
      </c>
      <c r="J77" s="202">
        <f t="shared" si="13"/>
        <v>1.5755120414134591</v>
      </c>
      <c r="K77" s="191">
        <v>1166</v>
      </c>
      <c r="L77" s="202">
        <f t="shared" si="14"/>
        <v>13.121764573486383</v>
      </c>
      <c r="M77" s="191">
        <v>2181</v>
      </c>
      <c r="N77" s="202">
        <f t="shared" si="15"/>
        <v>24.544226873733962</v>
      </c>
      <c r="O77" s="191">
        <v>708</v>
      </c>
      <c r="P77" s="202">
        <f t="shared" si="16"/>
        <v>7.9675894665766371</v>
      </c>
      <c r="Q77" s="191">
        <v>3108</v>
      </c>
      <c r="R77" s="201">
        <f t="shared" si="17"/>
        <v>34.976367319378795</v>
      </c>
      <c r="S77" s="160"/>
    </row>
    <row r="78" spans="1:19" ht="14.5">
      <c r="A78" s="184" t="s">
        <v>13</v>
      </c>
      <c r="B78" s="402">
        <v>5314</v>
      </c>
      <c r="C78" s="198">
        <v>1832</v>
      </c>
      <c r="D78" s="199">
        <f t="shared" si="10"/>
        <v>34.47497177267595</v>
      </c>
      <c r="E78" s="198">
        <v>3482</v>
      </c>
      <c r="F78" s="199">
        <f t="shared" si="11"/>
        <v>65.525028227324043</v>
      </c>
      <c r="G78" s="198">
        <v>1099</v>
      </c>
      <c r="H78" s="199">
        <f t="shared" si="12"/>
        <v>31.562320505456633</v>
      </c>
      <c r="I78" s="198">
        <v>254</v>
      </c>
      <c r="J78" s="199">
        <f t="shared" si="13"/>
        <v>7.2946582423894322</v>
      </c>
      <c r="K78" s="198">
        <v>352</v>
      </c>
      <c r="L78" s="199">
        <f t="shared" si="14"/>
        <v>10.109132682366456</v>
      </c>
      <c r="M78" s="198">
        <v>664</v>
      </c>
      <c r="N78" s="199">
        <f t="shared" si="15"/>
        <v>19.069500287191268</v>
      </c>
      <c r="O78" s="198">
        <v>161</v>
      </c>
      <c r="P78" s="199">
        <f t="shared" si="16"/>
        <v>4.623779437105112</v>
      </c>
      <c r="Q78" s="198">
        <v>952</v>
      </c>
      <c r="R78" s="197">
        <f t="shared" si="17"/>
        <v>27.340608845491097</v>
      </c>
      <c r="S78" s="160"/>
    </row>
    <row r="79" spans="1:19" ht="14.5">
      <c r="A79" s="183" t="s">
        <v>12</v>
      </c>
      <c r="B79" s="392">
        <v>16590</v>
      </c>
      <c r="C79" s="191">
        <v>123</v>
      </c>
      <c r="D79" s="202">
        <f t="shared" si="10"/>
        <v>0.74141048824593125</v>
      </c>
      <c r="E79" s="191">
        <v>16467</v>
      </c>
      <c r="F79" s="202">
        <f t="shared" si="11"/>
        <v>99.258589511754067</v>
      </c>
      <c r="G79" s="191">
        <v>2336</v>
      </c>
      <c r="H79" s="202">
        <f t="shared" si="12"/>
        <v>14.18594765288152</v>
      </c>
      <c r="I79" s="191">
        <v>496</v>
      </c>
      <c r="J79" s="202">
        <f t="shared" si="13"/>
        <v>3.0120847756118296</v>
      </c>
      <c r="K79" s="191">
        <v>298</v>
      </c>
      <c r="L79" s="202">
        <f t="shared" si="14"/>
        <v>1.8096799659925913</v>
      </c>
      <c r="M79" s="191">
        <v>3103</v>
      </c>
      <c r="N79" s="202">
        <f t="shared" si="15"/>
        <v>18.843748102265138</v>
      </c>
      <c r="O79" s="191">
        <v>586</v>
      </c>
      <c r="P79" s="202">
        <f t="shared" si="16"/>
        <v>3.5586324163478471</v>
      </c>
      <c r="Q79" s="191">
        <v>9648</v>
      </c>
      <c r="R79" s="201">
        <f t="shared" si="17"/>
        <v>58.589907086901071</v>
      </c>
      <c r="S79" s="160"/>
    </row>
    <row r="80" spans="1:19" ht="14.5">
      <c r="A80" s="184" t="s">
        <v>11</v>
      </c>
      <c r="B80" s="402">
        <v>49481</v>
      </c>
      <c r="C80" s="198">
        <v>21384</v>
      </c>
      <c r="D80" s="199">
        <f t="shared" si="10"/>
        <v>43.216588185364081</v>
      </c>
      <c r="E80" s="198">
        <v>28097</v>
      </c>
      <c r="F80" s="199">
        <f t="shared" si="11"/>
        <v>56.783411814635919</v>
      </c>
      <c r="G80" s="198">
        <v>8646</v>
      </c>
      <c r="H80" s="199">
        <f t="shared" si="12"/>
        <v>30.771968537566284</v>
      </c>
      <c r="I80" s="198">
        <v>5830</v>
      </c>
      <c r="J80" s="199">
        <f t="shared" si="13"/>
        <v>20.749546214898388</v>
      </c>
      <c r="K80" s="198">
        <v>1276</v>
      </c>
      <c r="L80" s="199">
        <f t="shared" si="14"/>
        <v>4.5414101149588921</v>
      </c>
      <c r="M80" s="198">
        <v>2892</v>
      </c>
      <c r="N80" s="199">
        <f t="shared" si="15"/>
        <v>10.292913834217178</v>
      </c>
      <c r="O80" s="198">
        <v>399</v>
      </c>
      <c r="P80" s="199">
        <f t="shared" si="16"/>
        <v>1.4200804356336976</v>
      </c>
      <c r="Q80" s="198">
        <v>9054</v>
      </c>
      <c r="R80" s="197">
        <f t="shared" si="17"/>
        <v>32.224080862725557</v>
      </c>
      <c r="S80" s="160"/>
    </row>
    <row r="81" spans="1:19" ht="14.5">
      <c r="A81" s="183" t="s">
        <v>10</v>
      </c>
      <c r="B81" s="392">
        <v>10852</v>
      </c>
      <c r="C81" s="191">
        <v>1272</v>
      </c>
      <c r="D81" s="202">
        <f t="shared" si="10"/>
        <v>11.72134168816808</v>
      </c>
      <c r="E81" s="191">
        <v>9580</v>
      </c>
      <c r="F81" s="202">
        <f t="shared" si="11"/>
        <v>88.278658311831919</v>
      </c>
      <c r="G81" s="191">
        <v>1354</v>
      </c>
      <c r="H81" s="202">
        <f t="shared" si="12"/>
        <v>14.133611691022965</v>
      </c>
      <c r="I81" s="191">
        <v>186</v>
      </c>
      <c r="J81" s="202">
        <f t="shared" si="13"/>
        <v>1.9415448851774531</v>
      </c>
      <c r="K81" s="191">
        <v>1145</v>
      </c>
      <c r="L81" s="202">
        <f t="shared" si="14"/>
        <v>11.951983298538622</v>
      </c>
      <c r="M81" s="191">
        <v>3143</v>
      </c>
      <c r="N81" s="202">
        <f t="shared" si="15"/>
        <v>32.807933194154487</v>
      </c>
      <c r="O81" s="191">
        <v>1146</v>
      </c>
      <c r="P81" s="202">
        <f t="shared" si="16"/>
        <v>11.962421711899792</v>
      </c>
      <c r="Q81" s="191">
        <v>2606</v>
      </c>
      <c r="R81" s="201">
        <f t="shared" si="17"/>
        <v>27.202505219206678</v>
      </c>
      <c r="S81" s="160"/>
    </row>
    <row r="82" spans="1:19">
      <c r="A82" s="184" t="s">
        <v>9</v>
      </c>
      <c r="B82" s="402">
        <v>55097</v>
      </c>
      <c r="C82" s="198">
        <v>16840</v>
      </c>
      <c r="D82" s="199">
        <f t="shared" si="10"/>
        <v>30.564277546871882</v>
      </c>
      <c r="E82" s="198">
        <v>38257</v>
      </c>
      <c r="F82" s="199">
        <f t="shared" si="11"/>
        <v>69.435722453128122</v>
      </c>
      <c r="G82" s="198">
        <v>13092</v>
      </c>
      <c r="H82" s="199">
        <f t="shared" si="12"/>
        <v>34.221188279269157</v>
      </c>
      <c r="I82" s="198">
        <v>7755</v>
      </c>
      <c r="J82" s="199">
        <f t="shared" si="13"/>
        <v>20.270800115011632</v>
      </c>
      <c r="K82" s="198">
        <v>2431</v>
      </c>
      <c r="L82" s="199">
        <f t="shared" si="14"/>
        <v>6.3543926601667673</v>
      </c>
      <c r="M82" s="198">
        <v>4240</v>
      </c>
      <c r="N82" s="199">
        <f t="shared" si="15"/>
        <v>11.082939069974122</v>
      </c>
      <c r="O82" s="198">
        <v>4653</v>
      </c>
      <c r="P82" s="199">
        <f t="shared" si="16"/>
        <v>12.162480069006978</v>
      </c>
      <c r="Q82" s="198">
        <v>6086</v>
      </c>
      <c r="R82" s="197">
        <f t="shared" si="17"/>
        <v>15.908199806571346</v>
      </c>
    </row>
    <row r="83" spans="1:19">
      <c r="A83" s="183" t="s">
        <v>8</v>
      </c>
      <c r="B83" s="392">
        <v>119264</v>
      </c>
      <c r="C83" s="191">
        <v>32175</v>
      </c>
      <c r="D83" s="202">
        <f t="shared" si="10"/>
        <v>26.977964851086668</v>
      </c>
      <c r="E83" s="191">
        <v>87089</v>
      </c>
      <c r="F83" s="202">
        <f t="shared" si="11"/>
        <v>73.022035148913332</v>
      </c>
      <c r="G83" s="191">
        <v>18058</v>
      </c>
      <c r="H83" s="202">
        <f t="shared" si="12"/>
        <v>20.735110059823857</v>
      </c>
      <c r="I83" s="191">
        <v>29252</v>
      </c>
      <c r="J83" s="202">
        <f t="shared" si="13"/>
        <v>33.588627725659961</v>
      </c>
      <c r="K83" s="191">
        <v>9771</v>
      </c>
      <c r="L83" s="202">
        <f t="shared" si="14"/>
        <v>11.219557004903031</v>
      </c>
      <c r="M83" s="191">
        <v>13508</v>
      </c>
      <c r="N83" s="202">
        <f t="shared" si="15"/>
        <v>15.510569647142578</v>
      </c>
      <c r="O83" s="191">
        <v>5382</v>
      </c>
      <c r="P83" s="202">
        <f t="shared" si="16"/>
        <v>6.1798849452858571</v>
      </c>
      <c r="Q83" s="191">
        <v>11118</v>
      </c>
      <c r="R83" s="201">
        <f t="shared" si="17"/>
        <v>12.766250617184719</v>
      </c>
    </row>
    <row r="84" spans="1:19">
      <c r="A84" s="184" t="s">
        <v>7</v>
      </c>
      <c r="B84" s="402">
        <v>31758</v>
      </c>
      <c r="C84" s="198">
        <v>15046</v>
      </c>
      <c r="D84" s="199">
        <f t="shared" si="10"/>
        <v>47.377038856351156</v>
      </c>
      <c r="E84" s="198">
        <v>16712</v>
      </c>
      <c r="F84" s="199">
        <f t="shared" si="11"/>
        <v>52.622961143648851</v>
      </c>
      <c r="G84" s="198">
        <v>5030</v>
      </c>
      <c r="H84" s="199">
        <f t="shared" si="12"/>
        <v>30.098133078027768</v>
      </c>
      <c r="I84" s="198">
        <v>8900</v>
      </c>
      <c r="J84" s="199">
        <f t="shared" si="13"/>
        <v>53.255146002872188</v>
      </c>
      <c r="K84" s="198">
        <v>61</v>
      </c>
      <c r="L84" s="199">
        <f t="shared" si="14"/>
        <v>0.365007180469124</v>
      </c>
      <c r="M84" s="198">
        <v>1324</v>
      </c>
      <c r="N84" s="199">
        <f t="shared" si="15"/>
        <v>7.9224509334609863</v>
      </c>
      <c r="O84" s="198">
        <v>111</v>
      </c>
      <c r="P84" s="199">
        <f t="shared" si="16"/>
        <v>0.66419339396840593</v>
      </c>
      <c r="Q84" s="198">
        <v>1286</v>
      </c>
      <c r="R84" s="197">
        <f t="shared" si="17"/>
        <v>7.6950694112015317</v>
      </c>
    </row>
    <row r="85" spans="1:19">
      <c r="A85" s="183" t="s">
        <v>6</v>
      </c>
      <c r="B85" s="392">
        <v>6544</v>
      </c>
      <c r="C85" s="191">
        <v>2048</v>
      </c>
      <c r="D85" s="202">
        <f t="shared" si="10"/>
        <v>31.295843520782395</v>
      </c>
      <c r="E85" s="191">
        <v>4496</v>
      </c>
      <c r="F85" s="202">
        <f t="shared" si="11"/>
        <v>68.704156479217602</v>
      </c>
      <c r="G85" s="191">
        <v>700</v>
      </c>
      <c r="H85" s="202">
        <f t="shared" si="12"/>
        <v>15.569395017793594</v>
      </c>
      <c r="I85" s="191">
        <v>2774</v>
      </c>
      <c r="J85" s="202">
        <f t="shared" si="13"/>
        <v>61.69928825622776</v>
      </c>
      <c r="K85" s="191">
        <v>375</v>
      </c>
      <c r="L85" s="202">
        <f t="shared" si="14"/>
        <v>8.3407473309608537</v>
      </c>
      <c r="M85" s="191">
        <v>394</v>
      </c>
      <c r="N85" s="202">
        <f t="shared" si="15"/>
        <v>8.7633451957295367</v>
      </c>
      <c r="O85" s="191">
        <v>0</v>
      </c>
      <c r="P85" s="202">
        <f t="shared" si="16"/>
        <v>0</v>
      </c>
      <c r="Q85" s="191">
        <v>253</v>
      </c>
      <c r="R85" s="201">
        <f t="shared" si="17"/>
        <v>5.6272241992882561</v>
      </c>
    </row>
    <row r="86" spans="1:19">
      <c r="A86" s="184" t="s">
        <v>5</v>
      </c>
      <c r="B86" s="402">
        <v>28820</v>
      </c>
      <c r="C86" s="198">
        <v>10653</v>
      </c>
      <c r="D86" s="199">
        <f t="shared" si="10"/>
        <v>36.96391394864677</v>
      </c>
      <c r="E86" s="198">
        <v>18167</v>
      </c>
      <c r="F86" s="199">
        <f t="shared" si="11"/>
        <v>63.036086051353223</v>
      </c>
      <c r="G86" s="198">
        <v>3029</v>
      </c>
      <c r="H86" s="199">
        <f t="shared" si="12"/>
        <v>16.673088567182255</v>
      </c>
      <c r="I86" s="198">
        <v>465</v>
      </c>
      <c r="J86" s="199">
        <f t="shared" si="13"/>
        <v>2.5595860626410527</v>
      </c>
      <c r="K86" s="198">
        <v>2327</v>
      </c>
      <c r="L86" s="199">
        <f t="shared" si="14"/>
        <v>12.808939285517699</v>
      </c>
      <c r="M86" s="198">
        <v>5816</v>
      </c>
      <c r="N86" s="199">
        <f t="shared" si="15"/>
        <v>32.014091484559913</v>
      </c>
      <c r="O86" s="198">
        <v>1572</v>
      </c>
      <c r="P86" s="199">
        <f t="shared" si="16"/>
        <v>8.6530522375736219</v>
      </c>
      <c r="Q86" s="198">
        <v>4958</v>
      </c>
      <c r="R86" s="197">
        <f t="shared" si="17"/>
        <v>27.291242362525459</v>
      </c>
    </row>
    <row r="87" spans="1:19">
      <c r="A87" s="183" t="s">
        <v>4</v>
      </c>
      <c r="B87" s="392">
        <v>15985</v>
      </c>
      <c r="C87" s="191">
        <v>8067</v>
      </c>
      <c r="D87" s="202">
        <f t="shared" si="10"/>
        <v>50.466061933062242</v>
      </c>
      <c r="E87" s="191">
        <v>7918</v>
      </c>
      <c r="F87" s="202">
        <f t="shared" si="11"/>
        <v>49.533938066937758</v>
      </c>
      <c r="G87" s="191">
        <v>1624</v>
      </c>
      <c r="H87" s="202">
        <f t="shared" si="12"/>
        <v>20.51022985602425</v>
      </c>
      <c r="I87" s="191">
        <v>319</v>
      </c>
      <c r="J87" s="202">
        <f t="shared" si="13"/>
        <v>4.0287951502904775</v>
      </c>
      <c r="K87" s="191">
        <v>816</v>
      </c>
      <c r="L87" s="202">
        <f t="shared" si="14"/>
        <v>10.305632735539277</v>
      </c>
      <c r="M87" s="191">
        <v>2622</v>
      </c>
      <c r="N87" s="202">
        <f t="shared" si="15"/>
        <v>33.114422834049002</v>
      </c>
      <c r="O87" s="191">
        <v>338</v>
      </c>
      <c r="P87" s="202">
        <f t="shared" si="16"/>
        <v>4.2687547360444551</v>
      </c>
      <c r="Q87" s="191">
        <v>2199</v>
      </c>
      <c r="R87" s="201">
        <f t="shared" si="17"/>
        <v>27.772164688052538</v>
      </c>
    </row>
    <row r="88" spans="1:19">
      <c r="A88" s="184" t="s">
        <v>3</v>
      </c>
      <c r="B88" s="402">
        <v>20289</v>
      </c>
      <c r="C88" s="198">
        <v>5122</v>
      </c>
      <c r="D88" s="199">
        <f t="shared" si="10"/>
        <v>25.245206762284983</v>
      </c>
      <c r="E88" s="198">
        <v>15167</v>
      </c>
      <c r="F88" s="199">
        <f t="shared" si="11"/>
        <v>74.75479323771502</v>
      </c>
      <c r="G88" s="198">
        <v>6893</v>
      </c>
      <c r="H88" s="199">
        <f t="shared" si="12"/>
        <v>45.44735280543285</v>
      </c>
      <c r="I88" s="198">
        <v>326</v>
      </c>
      <c r="J88" s="199">
        <f t="shared" si="13"/>
        <v>2.1494033098173668</v>
      </c>
      <c r="K88" s="198">
        <v>1286</v>
      </c>
      <c r="L88" s="199">
        <f t="shared" si="14"/>
        <v>8.4789345289114522</v>
      </c>
      <c r="M88" s="198">
        <v>2330</v>
      </c>
      <c r="N88" s="199">
        <f t="shared" si="15"/>
        <v>15.362299729676272</v>
      </c>
      <c r="O88" s="198">
        <v>1161</v>
      </c>
      <c r="P88" s="199">
        <f t="shared" si="16"/>
        <v>7.6547768180919098</v>
      </c>
      <c r="Q88" s="198">
        <v>3171</v>
      </c>
      <c r="R88" s="197">
        <f t="shared" si="17"/>
        <v>20.907232808070152</v>
      </c>
    </row>
    <row r="89" spans="1:19" ht="14.5" thickBot="1">
      <c r="A89" s="185" t="s">
        <v>2</v>
      </c>
      <c r="B89" s="392">
        <v>15415</v>
      </c>
      <c r="C89" s="191">
        <v>5205</v>
      </c>
      <c r="D89" s="202">
        <f t="shared" si="10"/>
        <v>33.765812520272462</v>
      </c>
      <c r="E89" s="191">
        <v>10210</v>
      </c>
      <c r="F89" s="202">
        <f t="shared" si="11"/>
        <v>66.234187479727538</v>
      </c>
      <c r="G89" s="191">
        <v>2270</v>
      </c>
      <c r="H89" s="202">
        <f t="shared" si="12"/>
        <v>22.233104799216456</v>
      </c>
      <c r="I89" s="191">
        <v>763</v>
      </c>
      <c r="J89" s="202">
        <f t="shared" si="13"/>
        <v>7.4730656219392744</v>
      </c>
      <c r="K89" s="191">
        <v>2337</v>
      </c>
      <c r="L89" s="202">
        <f t="shared" si="14"/>
        <v>22.889324191968658</v>
      </c>
      <c r="M89" s="191">
        <v>2985</v>
      </c>
      <c r="N89" s="202">
        <f t="shared" si="15"/>
        <v>29.236043095004899</v>
      </c>
      <c r="O89" s="191">
        <v>916</v>
      </c>
      <c r="P89" s="202">
        <f t="shared" si="16"/>
        <v>8.9715964740450538</v>
      </c>
      <c r="Q89" s="191">
        <v>939</v>
      </c>
      <c r="R89" s="201">
        <f t="shared" si="17"/>
        <v>9.1968658178256604</v>
      </c>
    </row>
    <row r="90" spans="1:19">
      <c r="A90" s="176" t="s">
        <v>17</v>
      </c>
      <c r="B90" s="395">
        <v>488576</v>
      </c>
      <c r="C90" s="206">
        <v>160763</v>
      </c>
      <c r="D90" s="207">
        <f t="shared" si="10"/>
        <v>32.904399724914853</v>
      </c>
      <c r="E90" s="206">
        <v>327813</v>
      </c>
      <c r="F90" s="207">
        <f t="shared" si="11"/>
        <v>67.095600275085147</v>
      </c>
      <c r="G90" s="206">
        <v>84970</v>
      </c>
      <c r="H90" s="207">
        <f t="shared" si="12"/>
        <v>25.920265517230863</v>
      </c>
      <c r="I90" s="206">
        <v>106468</v>
      </c>
      <c r="J90" s="207">
        <f t="shared" si="13"/>
        <v>32.478272673749977</v>
      </c>
      <c r="K90" s="206">
        <v>21181</v>
      </c>
      <c r="L90" s="207">
        <f t="shared" si="14"/>
        <v>6.4613056834231717</v>
      </c>
      <c r="M90" s="206">
        <v>34243</v>
      </c>
      <c r="N90" s="207">
        <f t="shared" si="15"/>
        <v>10.445894458120941</v>
      </c>
      <c r="O90" s="206">
        <v>14419</v>
      </c>
      <c r="P90" s="207">
        <f t="shared" si="16"/>
        <v>4.3985442920201461</v>
      </c>
      <c r="Q90" s="206">
        <v>66532</v>
      </c>
      <c r="R90" s="205">
        <f t="shared" si="17"/>
        <v>20.29571737545491</v>
      </c>
    </row>
    <row r="91" spans="1:19">
      <c r="A91" s="176" t="s">
        <v>19</v>
      </c>
      <c r="B91" s="396">
        <v>121124</v>
      </c>
      <c r="C91" s="211">
        <v>40410</v>
      </c>
      <c r="D91" s="306">
        <f t="shared" si="10"/>
        <v>33.362504540801162</v>
      </c>
      <c r="E91" s="211">
        <v>80714</v>
      </c>
      <c r="F91" s="306">
        <f t="shared" si="11"/>
        <v>66.637495459198831</v>
      </c>
      <c r="G91" s="211">
        <v>13053</v>
      </c>
      <c r="H91" s="306">
        <f t="shared" si="12"/>
        <v>16.17191565279877</v>
      </c>
      <c r="I91" s="211">
        <v>2544</v>
      </c>
      <c r="J91" s="306">
        <f t="shared" si="13"/>
        <v>3.1518695641400503</v>
      </c>
      <c r="K91" s="211">
        <v>8693</v>
      </c>
      <c r="L91" s="306">
        <f t="shared" si="14"/>
        <v>10.770126619917239</v>
      </c>
      <c r="M91" s="211">
        <v>25547</v>
      </c>
      <c r="N91" s="306">
        <f t="shared" si="15"/>
        <v>31.651262482345071</v>
      </c>
      <c r="O91" s="211">
        <v>4751</v>
      </c>
      <c r="P91" s="306">
        <f t="shared" si="16"/>
        <v>5.8862155264266418</v>
      </c>
      <c r="Q91" s="211">
        <v>26126</v>
      </c>
      <c r="R91" s="305">
        <f t="shared" si="17"/>
        <v>32.368610154372227</v>
      </c>
    </row>
    <row r="92" spans="1:19" ht="14.5" thickBot="1">
      <c r="A92" s="179" t="s">
        <v>20</v>
      </c>
      <c r="B92" s="398">
        <v>609700</v>
      </c>
      <c r="C92" s="563">
        <v>201173</v>
      </c>
      <c r="D92" s="308">
        <f t="shared" si="10"/>
        <v>32.995407577497133</v>
      </c>
      <c r="E92" s="310">
        <v>408527</v>
      </c>
      <c r="F92" s="308">
        <f t="shared" si="11"/>
        <v>67.004592422502867</v>
      </c>
      <c r="G92" s="310">
        <v>98023</v>
      </c>
      <c r="H92" s="308">
        <f t="shared" si="12"/>
        <v>23.994252521865139</v>
      </c>
      <c r="I92" s="310">
        <v>109012</v>
      </c>
      <c r="J92" s="308">
        <f t="shared" si="13"/>
        <v>26.684160410450225</v>
      </c>
      <c r="K92" s="310">
        <v>29874</v>
      </c>
      <c r="L92" s="308">
        <f t="shared" si="14"/>
        <v>7.3126133646001357</v>
      </c>
      <c r="M92" s="310">
        <v>59790</v>
      </c>
      <c r="N92" s="308">
        <f t="shared" si="15"/>
        <v>14.635507567431283</v>
      </c>
      <c r="O92" s="310">
        <v>19170</v>
      </c>
      <c r="P92" s="308">
        <f t="shared" si="16"/>
        <v>4.6924683068683342</v>
      </c>
      <c r="Q92" s="310">
        <v>92658</v>
      </c>
      <c r="R92" s="307">
        <f t="shared" si="17"/>
        <v>22.680997828784879</v>
      </c>
    </row>
    <row r="93" spans="1:19" ht="15" customHeight="1">
      <c r="A93" s="871" t="s">
        <v>214</v>
      </c>
      <c r="B93" s="871"/>
      <c r="C93" s="871"/>
      <c r="D93" s="871"/>
      <c r="E93" s="871"/>
      <c r="F93" s="871"/>
      <c r="G93" s="871"/>
      <c r="H93" s="871"/>
      <c r="I93" s="871"/>
      <c r="J93" s="871"/>
      <c r="K93" s="871"/>
      <c r="L93" s="871"/>
      <c r="M93" s="871"/>
      <c r="N93" s="871"/>
      <c r="O93" s="871"/>
      <c r="P93" s="871"/>
      <c r="Q93" s="871"/>
      <c r="R93" s="871"/>
    </row>
    <row r="94" spans="1:19" ht="14.5">
      <c r="A94" s="869" t="s">
        <v>305</v>
      </c>
      <c r="B94" s="876"/>
      <c r="C94" s="876"/>
      <c r="D94" s="876"/>
      <c r="E94" s="876"/>
      <c r="F94" s="876"/>
      <c r="G94" s="876"/>
      <c r="H94" s="876"/>
      <c r="I94" s="876"/>
      <c r="J94" s="876"/>
      <c r="K94" s="876"/>
      <c r="L94" s="876"/>
      <c r="M94" s="876"/>
      <c r="N94" s="876"/>
      <c r="O94" s="876"/>
      <c r="P94" s="876"/>
      <c r="Q94" s="876"/>
      <c r="R94" s="876"/>
    </row>
    <row r="95" spans="1:19" ht="14.5">
      <c r="A95" s="160"/>
      <c r="B95" s="160"/>
      <c r="C95" s="160"/>
      <c r="D95" s="160"/>
      <c r="E95" s="160"/>
      <c r="F95" s="160"/>
      <c r="G95" s="160"/>
      <c r="H95" s="160"/>
      <c r="I95" s="160"/>
      <c r="J95" s="160"/>
      <c r="K95" s="160"/>
      <c r="L95" s="160"/>
      <c r="M95" s="160"/>
      <c r="N95" s="160"/>
      <c r="O95" s="160"/>
      <c r="P95" s="160"/>
      <c r="Q95" s="160"/>
      <c r="R95" s="160"/>
    </row>
    <row r="96" spans="1:19" ht="14.5">
      <c r="A96" s="160"/>
      <c r="B96" s="160"/>
      <c r="C96" s="160"/>
      <c r="D96" s="160"/>
      <c r="E96" s="160"/>
      <c r="F96" s="160"/>
      <c r="G96" s="160"/>
      <c r="H96" s="160"/>
      <c r="I96" s="160"/>
      <c r="J96" s="160"/>
      <c r="K96" s="160"/>
      <c r="L96" s="160"/>
      <c r="M96" s="160"/>
      <c r="N96" s="160"/>
      <c r="O96" s="160"/>
      <c r="P96" s="160"/>
      <c r="Q96" s="160"/>
      <c r="R96" s="160"/>
    </row>
    <row r="97" spans="1:18" ht="14.5">
      <c r="A97" s="160"/>
      <c r="B97" s="160"/>
      <c r="C97" s="160"/>
      <c r="D97" s="160"/>
      <c r="E97" s="160"/>
      <c r="F97" s="160"/>
      <c r="G97" s="160"/>
      <c r="H97" s="160"/>
      <c r="I97" s="160"/>
      <c r="J97" s="160"/>
      <c r="K97" s="160"/>
      <c r="L97" s="160"/>
      <c r="M97" s="160"/>
      <c r="N97" s="160"/>
      <c r="O97" s="160"/>
      <c r="P97" s="160"/>
      <c r="Q97" s="160"/>
      <c r="R97" s="160"/>
    </row>
    <row r="98" spans="1:18" ht="14.5">
      <c r="A98" s="160"/>
      <c r="B98" s="160"/>
      <c r="C98" s="160"/>
      <c r="D98" s="160"/>
      <c r="E98" s="160"/>
      <c r="F98" s="160"/>
      <c r="G98" s="160"/>
      <c r="H98" s="160"/>
      <c r="I98" s="160"/>
      <c r="J98" s="160"/>
      <c r="K98" s="160"/>
      <c r="L98" s="160"/>
      <c r="M98" s="160"/>
      <c r="N98" s="160"/>
      <c r="O98" s="160"/>
      <c r="P98" s="160"/>
      <c r="Q98" s="160"/>
      <c r="R98" s="160"/>
    </row>
    <row r="99" spans="1:18" ht="14.5">
      <c r="A99" s="160"/>
      <c r="B99" s="160"/>
      <c r="C99" s="160"/>
      <c r="D99" s="160"/>
      <c r="E99" s="160"/>
      <c r="F99" s="160"/>
      <c r="G99" s="160"/>
      <c r="H99" s="160"/>
      <c r="I99" s="160"/>
      <c r="J99" s="160"/>
      <c r="K99" s="160"/>
      <c r="L99" s="160"/>
      <c r="M99" s="160"/>
      <c r="N99" s="160"/>
      <c r="O99" s="160"/>
      <c r="P99" s="160"/>
      <c r="Q99" s="160"/>
      <c r="R99" s="160"/>
    </row>
    <row r="100" spans="1:18" ht="14.5">
      <c r="A100" s="160"/>
      <c r="B100" s="160"/>
      <c r="C100" s="160"/>
      <c r="D100" s="160"/>
      <c r="E100" s="160"/>
      <c r="F100" s="160"/>
      <c r="G100" s="160"/>
      <c r="H100" s="160"/>
      <c r="I100" s="160"/>
      <c r="J100" s="160"/>
      <c r="K100" s="160"/>
      <c r="L100" s="160"/>
      <c r="M100" s="160"/>
      <c r="N100" s="160"/>
      <c r="O100" s="160"/>
      <c r="P100" s="160"/>
      <c r="Q100" s="160"/>
      <c r="R100" s="160"/>
    </row>
    <row r="101" spans="1:18" ht="14.5">
      <c r="A101" s="160"/>
      <c r="B101" s="160"/>
      <c r="C101" s="160"/>
      <c r="D101" s="160"/>
      <c r="E101" s="160"/>
      <c r="F101" s="160"/>
      <c r="G101" s="160"/>
      <c r="H101" s="160"/>
      <c r="I101" s="160"/>
      <c r="J101" s="160"/>
      <c r="K101" s="160"/>
      <c r="L101" s="160"/>
      <c r="M101" s="160"/>
      <c r="N101" s="160"/>
      <c r="O101" s="160"/>
      <c r="P101" s="160"/>
      <c r="Q101" s="160"/>
      <c r="R101" s="160"/>
    </row>
    <row r="102" spans="1:18" ht="14.5">
      <c r="A102" s="160"/>
      <c r="B102" s="160"/>
      <c r="C102" s="160"/>
      <c r="D102" s="160"/>
      <c r="E102" s="160"/>
      <c r="F102" s="160"/>
      <c r="G102" s="160"/>
      <c r="H102" s="160"/>
      <c r="I102" s="160"/>
      <c r="J102" s="160"/>
      <c r="K102" s="160"/>
      <c r="L102" s="160"/>
      <c r="M102" s="160"/>
      <c r="N102" s="160"/>
      <c r="O102" s="160"/>
      <c r="P102" s="160"/>
      <c r="Q102" s="160"/>
      <c r="R102" s="160"/>
    </row>
    <row r="103" spans="1:18" ht="14.5">
      <c r="A103" s="160"/>
      <c r="B103" s="160"/>
      <c r="C103" s="160"/>
      <c r="D103" s="160"/>
      <c r="E103" s="160"/>
      <c r="F103" s="160"/>
      <c r="G103" s="160"/>
      <c r="H103" s="160"/>
      <c r="I103" s="160"/>
      <c r="J103" s="160"/>
      <c r="K103" s="160"/>
      <c r="L103" s="160"/>
      <c r="M103" s="160"/>
      <c r="N103" s="160"/>
      <c r="O103" s="160"/>
      <c r="P103" s="160"/>
      <c r="Q103" s="160"/>
      <c r="R103" s="160"/>
    </row>
    <row r="104" spans="1:18" ht="14.5">
      <c r="A104" s="160"/>
      <c r="B104" s="160"/>
      <c r="C104" s="160"/>
      <c r="D104" s="160"/>
      <c r="E104" s="160"/>
      <c r="F104" s="160"/>
      <c r="G104" s="160"/>
      <c r="H104" s="160"/>
      <c r="I104" s="160"/>
      <c r="J104" s="160"/>
      <c r="K104" s="160"/>
      <c r="L104" s="160"/>
      <c r="M104" s="160"/>
      <c r="N104" s="160"/>
      <c r="O104" s="160"/>
      <c r="P104" s="160"/>
      <c r="Q104" s="160"/>
      <c r="R104" s="160"/>
    </row>
    <row r="105" spans="1:18" ht="14.5">
      <c r="A105" s="160"/>
      <c r="B105" s="160"/>
      <c r="C105" s="160"/>
      <c r="D105" s="160"/>
      <c r="E105" s="160"/>
      <c r="F105" s="160"/>
      <c r="G105" s="160"/>
      <c r="H105" s="160"/>
      <c r="I105" s="160"/>
      <c r="J105" s="160"/>
      <c r="K105" s="160"/>
      <c r="L105" s="160"/>
      <c r="M105" s="160"/>
      <c r="N105" s="160"/>
      <c r="O105" s="160"/>
      <c r="P105" s="160"/>
      <c r="Q105" s="160"/>
      <c r="R105" s="160"/>
    </row>
    <row r="106" spans="1:18" ht="14.5">
      <c r="A106" s="160"/>
      <c r="B106" s="160"/>
      <c r="C106" s="160"/>
      <c r="D106" s="160"/>
      <c r="E106" s="160"/>
      <c r="F106" s="160"/>
      <c r="G106" s="160"/>
      <c r="H106" s="160"/>
      <c r="I106" s="160"/>
      <c r="J106" s="160"/>
      <c r="K106" s="160"/>
      <c r="L106" s="160"/>
      <c r="M106" s="160"/>
      <c r="N106" s="160"/>
      <c r="O106" s="160"/>
      <c r="P106" s="160"/>
      <c r="Q106" s="160"/>
      <c r="R106" s="160"/>
    </row>
    <row r="107" spans="1:18" ht="14.5">
      <c r="A107" s="160"/>
      <c r="B107" s="160"/>
      <c r="C107" s="160"/>
      <c r="D107" s="160"/>
      <c r="E107" s="160"/>
      <c r="F107" s="160"/>
      <c r="G107" s="160"/>
      <c r="H107" s="160"/>
      <c r="I107" s="160"/>
      <c r="J107" s="160"/>
      <c r="K107" s="160"/>
      <c r="L107" s="160"/>
      <c r="M107" s="160"/>
      <c r="N107" s="160"/>
      <c r="O107" s="160"/>
      <c r="P107" s="160"/>
      <c r="Q107" s="160"/>
      <c r="R107" s="160"/>
    </row>
    <row r="108" spans="1:18" ht="14.5">
      <c r="A108" s="160"/>
      <c r="B108" s="160"/>
      <c r="C108" s="160"/>
      <c r="D108" s="160"/>
      <c r="E108" s="160"/>
      <c r="F108" s="160"/>
      <c r="G108" s="160"/>
      <c r="H108" s="160"/>
      <c r="I108" s="160"/>
      <c r="J108" s="160"/>
      <c r="K108" s="160"/>
      <c r="L108" s="160"/>
      <c r="M108" s="160"/>
      <c r="N108" s="160"/>
      <c r="O108" s="160"/>
      <c r="P108" s="160"/>
      <c r="Q108" s="160"/>
      <c r="R108" s="160"/>
    </row>
    <row r="109" spans="1:18" ht="14.5">
      <c r="A109" s="160"/>
      <c r="B109" s="160"/>
      <c r="C109" s="160"/>
      <c r="D109" s="160"/>
      <c r="E109" s="160"/>
      <c r="F109" s="160"/>
      <c r="G109" s="160"/>
      <c r="H109" s="160"/>
      <c r="I109" s="160"/>
      <c r="J109" s="160"/>
      <c r="K109" s="160"/>
      <c r="L109" s="160"/>
      <c r="M109" s="160"/>
      <c r="N109" s="160"/>
      <c r="O109" s="160"/>
      <c r="P109" s="160"/>
      <c r="Q109" s="160"/>
      <c r="R109" s="160"/>
    </row>
    <row r="110" spans="1:18" ht="14.5">
      <c r="A110" s="160"/>
      <c r="B110" s="160"/>
      <c r="C110" s="160"/>
      <c r="D110" s="160"/>
      <c r="E110" s="160"/>
      <c r="F110" s="160"/>
      <c r="G110" s="160"/>
      <c r="H110" s="160"/>
      <c r="I110" s="160"/>
      <c r="J110" s="160"/>
      <c r="K110" s="160"/>
      <c r="L110" s="160"/>
      <c r="M110" s="160"/>
      <c r="N110" s="160"/>
      <c r="O110" s="160"/>
      <c r="P110" s="160"/>
      <c r="Q110" s="160"/>
      <c r="R110" s="160"/>
    </row>
    <row r="111" spans="1:18" ht="14.5">
      <c r="A111" s="160"/>
      <c r="B111" s="160"/>
      <c r="C111" s="160"/>
      <c r="D111" s="160"/>
      <c r="E111" s="160"/>
      <c r="F111" s="160"/>
      <c r="G111" s="160"/>
      <c r="H111" s="160"/>
      <c r="I111" s="160"/>
      <c r="J111" s="160"/>
      <c r="K111" s="160"/>
      <c r="L111" s="160"/>
      <c r="M111" s="160"/>
      <c r="N111" s="160"/>
      <c r="O111" s="160"/>
      <c r="P111" s="160"/>
      <c r="Q111" s="160"/>
      <c r="R111" s="160"/>
    </row>
    <row r="112" spans="1:18" ht="14.5">
      <c r="A112" s="160"/>
      <c r="B112" s="160"/>
      <c r="C112" s="160"/>
      <c r="D112" s="160"/>
      <c r="E112" s="160"/>
      <c r="F112" s="160"/>
      <c r="G112" s="160"/>
      <c r="H112" s="160"/>
      <c r="I112" s="160"/>
      <c r="J112" s="160"/>
      <c r="K112" s="160"/>
      <c r="L112" s="160"/>
      <c r="M112" s="160"/>
      <c r="N112" s="160"/>
      <c r="O112" s="160"/>
      <c r="P112" s="160"/>
      <c r="Q112" s="160"/>
      <c r="R112" s="160"/>
    </row>
    <row r="113" spans="1:18" ht="14.5">
      <c r="A113" s="160"/>
      <c r="B113" s="160"/>
      <c r="C113" s="160"/>
      <c r="D113" s="160"/>
      <c r="E113" s="160"/>
      <c r="F113" s="160"/>
      <c r="G113" s="160"/>
      <c r="H113" s="160"/>
      <c r="I113" s="160"/>
      <c r="J113" s="160"/>
      <c r="K113" s="160"/>
      <c r="L113" s="160"/>
      <c r="M113" s="160"/>
      <c r="N113" s="160"/>
      <c r="O113" s="160"/>
      <c r="P113" s="160"/>
      <c r="Q113" s="160"/>
      <c r="R113" s="160"/>
    </row>
    <row r="114" spans="1:18" ht="14.5">
      <c r="A114" s="160"/>
      <c r="B114" s="160"/>
      <c r="C114" s="160"/>
      <c r="D114" s="160"/>
      <c r="E114" s="160"/>
      <c r="F114" s="160"/>
      <c r="G114" s="160"/>
      <c r="H114" s="160"/>
      <c r="I114" s="160"/>
      <c r="J114" s="160"/>
      <c r="K114" s="160"/>
      <c r="L114" s="160"/>
      <c r="M114" s="160"/>
      <c r="N114" s="160"/>
      <c r="O114" s="160"/>
      <c r="P114" s="160"/>
      <c r="Q114" s="160"/>
      <c r="R114" s="160"/>
    </row>
    <row r="115" spans="1:18" ht="14.5">
      <c r="A115" s="160"/>
      <c r="B115" s="160"/>
      <c r="C115" s="160"/>
      <c r="D115" s="160"/>
      <c r="E115" s="160"/>
      <c r="F115" s="160"/>
      <c r="G115" s="160"/>
      <c r="H115" s="160"/>
      <c r="I115" s="160"/>
      <c r="J115" s="160"/>
      <c r="K115" s="160"/>
      <c r="L115" s="160"/>
      <c r="M115" s="160"/>
      <c r="N115" s="160"/>
      <c r="O115" s="160"/>
      <c r="P115" s="160"/>
      <c r="Q115" s="160"/>
      <c r="R115" s="160"/>
    </row>
    <row r="116" spans="1:18" ht="14.5">
      <c r="A116" s="160"/>
      <c r="B116" s="160"/>
      <c r="C116" s="160"/>
      <c r="D116" s="160"/>
      <c r="E116" s="160"/>
      <c r="F116" s="160"/>
      <c r="G116" s="160"/>
      <c r="H116" s="160"/>
      <c r="I116" s="160"/>
      <c r="J116" s="160"/>
      <c r="K116" s="160"/>
      <c r="L116" s="160"/>
      <c r="M116" s="160"/>
      <c r="N116" s="160"/>
      <c r="O116" s="160"/>
      <c r="P116" s="160"/>
      <c r="Q116" s="160"/>
      <c r="R116" s="160"/>
    </row>
    <row r="117" spans="1:18" ht="14.5">
      <c r="A117" s="160"/>
      <c r="B117" s="160"/>
      <c r="C117" s="160"/>
      <c r="D117" s="160"/>
      <c r="E117" s="160"/>
      <c r="F117" s="160"/>
      <c r="G117" s="160"/>
      <c r="H117" s="160"/>
      <c r="I117" s="160"/>
      <c r="J117" s="160"/>
      <c r="K117" s="160"/>
      <c r="L117" s="160"/>
      <c r="M117" s="160"/>
      <c r="N117" s="160"/>
      <c r="O117" s="160"/>
      <c r="P117" s="160"/>
      <c r="Q117" s="160"/>
      <c r="R117" s="160"/>
    </row>
    <row r="118" spans="1:18" ht="14.5">
      <c r="A118" s="160"/>
      <c r="B118" s="160"/>
      <c r="C118" s="160"/>
      <c r="D118" s="160"/>
      <c r="E118" s="160"/>
      <c r="F118" s="160"/>
      <c r="G118" s="160"/>
      <c r="H118" s="160"/>
      <c r="I118" s="160"/>
      <c r="J118" s="160"/>
      <c r="K118" s="160"/>
      <c r="L118" s="160"/>
      <c r="M118" s="160"/>
      <c r="N118" s="160"/>
      <c r="O118" s="160"/>
      <c r="P118" s="160"/>
      <c r="Q118" s="160"/>
      <c r="R118" s="160"/>
    </row>
    <row r="119" spans="1:18" ht="14.5">
      <c r="A119" s="160"/>
      <c r="B119" s="160"/>
      <c r="C119" s="160"/>
      <c r="D119" s="160"/>
      <c r="E119" s="160"/>
      <c r="F119" s="160"/>
      <c r="G119" s="160"/>
      <c r="H119" s="160"/>
      <c r="I119" s="160"/>
      <c r="J119" s="160"/>
      <c r="K119" s="160"/>
      <c r="L119" s="160"/>
      <c r="M119" s="160"/>
      <c r="N119" s="160"/>
      <c r="O119" s="160"/>
      <c r="P119" s="160"/>
      <c r="Q119" s="160"/>
      <c r="R119" s="160"/>
    </row>
    <row r="120" spans="1:18" ht="14.5">
      <c r="A120" s="160"/>
      <c r="B120" s="160"/>
      <c r="C120" s="160"/>
      <c r="D120" s="160"/>
      <c r="E120" s="160"/>
      <c r="F120" s="160"/>
      <c r="G120" s="160"/>
      <c r="H120" s="160"/>
      <c r="I120" s="160"/>
      <c r="J120" s="160"/>
      <c r="K120" s="160"/>
      <c r="L120" s="160"/>
      <c r="M120" s="160"/>
      <c r="N120" s="160"/>
      <c r="O120" s="160"/>
      <c r="P120" s="160"/>
      <c r="Q120" s="160"/>
      <c r="R120" s="160"/>
    </row>
    <row r="121" spans="1:18" ht="14.5">
      <c r="A121" s="160"/>
      <c r="B121" s="160"/>
      <c r="C121" s="160"/>
      <c r="D121" s="160"/>
      <c r="E121" s="160"/>
      <c r="F121" s="160"/>
      <c r="G121" s="160"/>
      <c r="H121" s="160"/>
      <c r="I121" s="160"/>
      <c r="J121" s="160"/>
      <c r="K121" s="160"/>
      <c r="L121" s="160"/>
      <c r="M121" s="160"/>
      <c r="N121" s="160"/>
      <c r="O121" s="160"/>
      <c r="P121" s="160"/>
      <c r="Q121" s="160"/>
      <c r="R121" s="160"/>
    </row>
    <row r="122" spans="1:18" ht="14.5">
      <c r="A122" s="160"/>
      <c r="B122" s="160"/>
      <c r="C122" s="160"/>
      <c r="D122" s="160"/>
      <c r="E122" s="160"/>
      <c r="F122" s="160"/>
      <c r="G122" s="160"/>
      <c r="H122" s="160"/>
      <c r="I122" s="160"/>
      <c r="J122" s="160"/>
      <c r="K122" s="160"/>
      <c r="L122" s="160"/>
      <c r="M122" s="160"/>
      <c r="N122" s="160"/>
      <c r="O122" s="160"/>
      <c r="P122" s="160"/>
      <c r="Q122" s="160"/>
      <c r="R122" s="160"/>
    </row>
    <row r="123" spans="1:18" ht="14.5">
      <c r="A123" s="160"/>
      <c r="B123" s="160"/>
      <c r="C123" s="160"/>
      <c r="D123" s="160"/>
      <c r="E123" s="160"/>
      <c r="F123" s="160"/>
      <c r="G123" s="160"/>
      <c r="H123" s="160"/>
      <c r="I123" s="160"/>
      <c r="J123" s="160"/>
      <c r="K123" s="160"/>
      <c r="L123" s="160"/>
      <c r="M123" s="160"/>
      <c r="N123" s="160"/>
      <c r="O123" s="160"/>
      <c r="P123" s="160"/>
      <c r="Q123" s="160"/>
      <c r="R123" s="160"/>
    </row>
    <row r="124" spans="1:18" ht="14.5">
      <c r="A124" s="160"/>
      <c r="B124" s="160"/>
      <c r="C124" s="160"/>
      <c r="D124" s="160"/>
      <c r="E124" s="160"/>
      <c r="F124" s="160"/>
      <c r="G124" s="160"/>
      <c r="H124" s="160"/>
      <c r="I124" s="160"/>
      <c r="J124" s="160"/>
      <c r="K124" s="160"/>
      <c r="L124" s="160"/>
      <c r="M124" s="160"/>
      <c r="N124" s="160"/>
      <c r="O124" s="160"/>
      <c r="P124" s="160"/>
      <c r="Q124" s="160"/>
      <c r="R124" s="160"/>
    </row>
    <row r="125" spans="1:18" ht="14.5">
      <c r="A125" s="160"/>
      <c r="B125" s="160"/>
      <c r="C125" s="160"/>
      <c r="D125" s="160"/>
      <c r="E125" s="160"/>
      <c r="F125" s="160"/>
      <c r="G125" s="160"/>
      <c r="H125" s="160"/>
      <c r="I125" s="160"/>
      <c r="J125" s="160"/>
      <c r="K125" s="160"/>
      <c r="L125" s="160"/>
      <c r="M125" s="160"/>
      <c r="N125" s="160"/>
      <c r="O125" s="160"/>
      <c r="P125" s="160"/>
      <c r="Q125" s="160"/>
      <c r="R125" s="160"/>
    </row>
    <row r="126" spans="1:18" ht="14.5">
      <c r="A126" s="160"/>
      <c r="B126" s="160"/>
      <c r="C126" s="160"/>
      <c r="D126" s="160"/>
      <c r="E126" s="160"/>
      <c r="F126" s="160"/>
      <c r="G126" s="160"/>
      <c r="H126" s="160"/>
      <c r="I126" s="160"/>
      <c r="J126" s="160"/>
      <c r="K126" s="160"/>
      <c r="L126" s="160"/>
      <c r="M126" s="160"/>
      <c r="N126" s="160"/>
      <c r="O126" s="160"/>
      <c r="P126" s="160"/>
      <c r="Q126" s="160"/>
      <c r="R126" s="160"/>
    </row>
    <row r="127" spans="1:18" ht="14.5">
      <c r="A127" s="160"/>
      <c r="B127" s="160"/>
      <c r="C127" s="160"/>
      <c r="D127" s="160"/>
      <c r="E127" s="160"/>
      <c r="F127" s="160"/>
      <c r="G127" s="160"/>
      <c r="H127" s="160"/>
      <c r="I127" s="160"/>
      <c r="J127" s="160"/>
      <c r="K127" s="160"/>
      <c r="L127" s="160"/>
      <c r="M127" s="160"/>
      <c r="N127" s="160"/>
      <c r="O127" s="160"/>
      <c r="P127" s="160"/>
      <c r="Q127" s="160"/>
      <c r="R127" s="160"/>
    </row>
    <row r="128" spans="1:18" ht="14.5">
      <c r="A128" s="160"/>
      <c r="B128" s="160"/>
      <c r="C128" s="160"/>
      <c r="D128" s="160"/>
      <c r="E128" s="160"/>
      <c r="F128" s="160"/>
      <c r="G128" s="160"/>
      <c r="H128" s="160"/>
      <c r="I128" s="160"/>
      <c r="J128" s="160"/>
      <c r="K128" s="160"/>
      <c r="L128" s="160"/>
      <c r="M128" s="160"/>
      <c r="N128" s="160"/>
      <c r="O128" s="160"/>
      <c r="P128" s="160"/>
      <c r="Q128" s="160"/>
      <c r="R128" s="160"/>
    </row>
    <row r="129" spans="1:18" ht="14.5">
      <c r="A129" s="160"/>
      <c r="B129" s="160"/>
      <c r="C129" s="160"/>
      <c r="D129" s="160"/>
      <c r="E129" s="160"/>
      <c r="F129" s="160"/>
      <c r="G129" s="160"/>
      <c r="H129" s="160"/>
      <c r="I129" s="160"/>
      <c r="J129" s="160"/>
      <c r="K129" s="160"/>
      <c r="L129" s="160"/>
      <c r="M129" s="160"/>
      <c r="N129" s="160"/>
      <c r="O129" s="160"/>
      <c r="P129" s="160"/>
      <c r="Q129" s="160"/>
      <c r="R129" s="160"/>
    </row>
    <row r="130" spans="1:18" ht="14.5">
      <c r="A130" s="160"/>
      <c r="B130" s="160"/>
      <c r="C130" s="160"/>
      <c r="D130" s="160"/>
      <c r="E130" s="160"/>
      <c r="F130" s="160"/>
      <c r="G130" s="160"/>
      <c r="H130" s="160"/>
      <c r="I130" s="160"/>
      <c r="J130" s="160"/>
      <c r="K130" s="160"/>
      <c r="L130" s="160"/>
      <c r="M130" s="160"/>
      <c r="N130" s="160"/>
      <c r="O130" s="160"/>
      <c r="P130" s="160"/>
      <c r="Q130" s="160"/>
      <c r="R130" s="160"/>
    </row>
    <row r="131" spans="1:18" ht="14.5">
      <c r="A131" s="160"/>
      <c r="B131" s="160"/>
      <c r="C131" s="160"/>
      <c r="D131" s="160"/>
      <c r="E131" s="160"/>
      <c r="F131" s="160"/>
      <c r="G131" s="160"/>
      <c r="H131" s="160"/>
      <c r="I131" s="160"/>
      <c r="J131" s="160"/>
      <c r="K131" s="160"/>
      <c r="L131" s="160"/>
      <c r="M131" s="160"/>
      <c r="N131" s="160"/>
      <c r="O131" s="160"/>
      <c r="P131" s="160"/>
      <c r="Q131" s="160"/>
      <c r="R131" s="160"/>
    </row>
    <row r="132" spans="1:18" ht="14.5">
      <c r="A132" s="160"/>
      <c r="B132" s="160"/>
      <c r="C132" s="160"/>
      <c r="D132" s="160"/>
      <c r="E132" s="160"/>
      <c r="F132" s="160"/>
      <c r="G132" s="160"/>
      <c r="H132" s="160"/>
      <c r="I132" s="160"/>
      <c r="J132" s="160"/>
      <c r="K132" s="160"/>
      <c r="L132" s="160"/>
      <c r="M132" s="160"/>
      <c r="N132" s="160"/>
      <c r="O132" s="160"/>
      <c r="P132" s="160"/>
      <c r="Q132" s="160"/>
      <c r="R132" s="160"/>
    </row>
    <row r="133" spans="1:18" ht="14.5">
      <c r="A133" s="160"/>
      <c r="B133" s="160"/>
      <c r="C133" s="160"/>
      <c r="D133" s="160"/>
      <c r="E133" s="160"/>
      <c r="F133" s="160"/>
      <c r="G133" s="160"/>
      <c r="H133" s="160"/>
      <c r="I133" s="160"/>
      <c r="J133" s="160"/>
      <c r="K133" s="160"/>
      <c r="L133" s="160"/>
      <c r="M133" s="160"/>
      <c r="N133" s="160"/>
      <c r="O133" s="160"/>
      <c r="P133" s="160"/>
      <c r="Q133" s="160"/>
      <c r="R133" s="160"/>
    </row>
    <row r="134" spans="1:18" ht="14.5">
      <c r="A134" s="160"/>
      <c r="B134" s="160"/>
      <c r="C134" s="160"/>
      <c r="D134" s="160"/>
      <c r="E134" s="160"/>
      <c r="F134" s="160"/>
      <c r="G134" s="160"/>
      <c r="H134" s="160"/>
      <c r="I134" s="160"/>
      <c r="J134" s="160"/>
      <c r="K134" s="160"/>
      <c r="L134" s="160"/>
      <c r="M134" s="160"/>
      <c r="N134" s="160"/>
      <c r="O134" s="160"/>
      <c r="P134" s="160"/>
      <c r="Q134" s="160"/>
      <c r="R134" s="160"/>
    </row>
    <row r="135" spans="1:18" ht="14.5">
      <c r="A135" s="160"/>
      <c r="B135" s="160"/>
      <c r="C135" s="160"/>
      <c r="D135" s="160"/>
      <c r="E135" s="160"/>
      <c r="F135" s="160"/>
      <c r="G135" s="160"/>
      <c r="H135" s="160"/>
      <c r="I135" s="160"/>
      <c r="J135" s="160"/>
      <c r="K135" s="160"/>
      <c r="L135" s="160"/>
      <c r="M135" s="160"/>
      <c r="N135" s="160"/>
      <c r="O135" s="160"/>
      <c r="P135" s="160"/>
      <c r="Q135" s="160"/>
      <c r="R135" s="160"/>
    </row>
    <row r="136" spans="1:18" ht="14.5">
      <c r="A136" s="160"/>
      <c r="B136" s="160"/>
      <c r="C136" s="160"/>
      <c r="D136" s="160"/>
      <c r="E136" s="160"/>
      <c r="F136" s="160"/>
      <c r="G136" s="160"/>
      <c r="H136" s="160"/>
      <c r="I136" s="160"/>
      <c r="J136" s="160"/>
      <c r="K136" s="160"/>
      <c r="L136" s="160"/>
      <c r="M136" s="160"/>
      <c r="N136" s="160"/>
      <c r="O136" s="160"/>
      <c r="P136" s="160"/>
      <c r="Q136" s="160"/>
      <c r="R136" s="160"/>
    </row>
    <row r="137" spans="1:18" ht="14.5">
      <c r="A137" s="160"/>
      <c r="B137" s="160"/>
      <c r="C137" s="160"/>
      <c r="D137" s="160"/>
      <c r="E137" s="160"/>
      <c r="F137" s="160"/>
      <c r="G137" s="160"/>
      <c r="H137" s="160"/>
      <c r="I137" s="160"/>
      <c r="J137" s="160"/>
      <c r="K137" s="160"/>
      <c r="L137" s="160"/>
      <c r="M137" s="160"/>
      <c r="N137" s="160"/>
      <c r="O137" s="160"/>
      <c r="P137" s="160"/>
      <c r="Q137" s="160"/>
      <c r="R137" s="160"/>
    </row>
    <row r="138" spans="1:18" ht="14.5">
      <c r="A138" s="160"/>
      <c r="B138" s="160"/>
      <c r="C138" s="160"/>
      <c r="D138" s="160"/>
      <c r="E138" s="160"/>
      <c r="F138" s="160"/>
      <c r="G138" s="160"/>
      <c r="H138" s="160"/>
      <c r="I138" s="160"/>
      <c r="J138" s="160"/>
      <c r="K138" s="160"/>
      <c r="L138" s="160"/>
      <c r="M138" s="160"/>
      <c r="N138" s="160"/>
      <c r="O138" s="160"/>
      <c r="P138" s="160"/>
      <c r="Q138" s="160"/>
      <c r="R138" s="160"/>
    </row>
    <row r="139" spans="1:18" ht="14.5">
      <c r="A139" s="160"/>
      <c r="B139" s="160"/>
      <c r="C139" s="160"/>
      <c r="D139" s="160"/>
      <c r="E139" s="160"/>
      <c r="F139" s="160"/>
      <c r="G139" s="160"/>
      <c r="H139" s="160"/>
      <c r="I139" s="160"/>
      <c r="J139" s="160"/>
      <c r="K139" s="160"/>
      <c r="L139" s="160"/>
      <c r="M139" s="160"/>
      <c r="N139" s="160"/>
      <c r="O139" s="160"/>
      <c r="P139" s="160"/>
      <c r="Q139" s="160"/>
      <c r="R139" s="160"/>
    </row>
    <row r="140" spans="1:18" ht="14.5">
      <c r="A140" s="160"/>
      <c r="B140" s="160"/>
      <c r="C140" s="160"/>
      <c r="D140" s="160"/>
      <c r="E140" s="160"/>
      <c r="F140" s="160"/>
      <c r="G140" s="160"/>
      <c r="H140" s="160"/>
      <c r="I140" s="160"/>
      <c r="J140" s="160"/>
      <c r="K140" s="160"/>
      <c r="L140" s="160"/>
      <c r="M140" s="160"/>
      <c r="N140" s="160"/>
      <c r="O140" s="160"/>
      <c r="P140" s="160"/>
      <c r="Q140" s="160"/>
      <c r="R140" s="160"/>
    </row>
    <row r="141" spans="1:18" ht="14.5">
      <c r="A141" s="160"/>
      <c r="B141" s="160"/>
      <c r="C141" s="160"/>
      <c r="D141" s="160"/>
      <c r="E141" s="160"/>
      <c r="F141" s="160"/>
      <c r="G141" s="160"/>
      <c r="H141" s="160"/>
      <c r="I141" s="160"/>
      <c r="J141" s="160"/>
      <c r="K141" s="160"/>
      <c r="L141" s="160"/>
      <c r="M141" s="160"/>
      <c r="N141" s="160"/>
      <c r="O141" s="160"/>
      <c r="P141" s="160"/>
      <c r="Q141" s="160"/>
      <c r="R141" s="160"/>
    </row>
    <row r="142" spans="1:18" ht="14.5">
      <c r="A142" s="160"/>
      <c r="B142" s="160"/>
      <c r="C142" s="160"/>
      <c r="D142" s="160"/>
      <c r="E142" s="160"/>
      <c r="F142" s="160"/>
      <c r="G142" s="160"/>
      <c r="H142" s="160"/>
      <c r="I142" s="160"/>
      <c r="J142" s="160"/>
      <c r="K142" s="160"/>
      <c r="L142" s="160"/>
      <c r="M142" s="160"/>
      <c r="N142" s="160"/>
      <c r="O142" s="160"/>
      <c r="P142" s="160"/>
      <c r="Q142" s="160"/>
      <c r="R142" s="160"/>
    </row>
    <row r="143" spans="1:18" ht="14.5">
      <c r="A143" s="160"/>
      <c r="B143" s="160"/>
      <c r="C143" s="160"/>
      <c r="D143" s="160"/>
      <c r="E143" s="160"/>
      <c r="F143" s="160"/>
      <c r="G143" s="160"/>
      <c r="H143" s="160"/>
      <c r="I143" s="160"/>
      <c r="J143" s="160"/>
      <c r="K143" s="160"/>
      <c r="L143" s="160"/>
      <c r="M143" s="160"/>
      <c r="N143" s="160"/>
      <c r="O143" s="160"/>
      <c r="P143" s="160"/>
      <c r="Q143" s="160"/>
      <c r="R143" s="160"/>
    </row>
    <row r="144" spans="1:18" ht="14.5">
      <c r="A144" s="160"/>
      <c r="B144" s="160"/>
      <c r="C144" s="160"/>
      <c r="D144" s="160"/>
      <c r="E144" s="160"/>
      <c r="F144" s="160"/>
      <c r="G144" s="160"/>
      <c r="H144" s="160"/>
      <c r="I144" s="160"/>
      <c r="J144" s="160"/>
      <c r="K144" s="160"/>
      <c r="L144" s="160"/>
      <c r="M144" s="160"/>
      <c r="N144" s="160"/>
      <c r="O144" s="160"/>
      <c r="P144" s="160"/>
      <c r="Q144" s="160"/>
      <c r="R144" s="160"/>
    </row>
    <row r="145" spans="1:18" ht="14.5">
      <c r="A145" s="160"/>
      <c r="B145" s="160"/>
      <c r="C145" s="160"/>
      <c r="D145" s="160"/>
      <c r="E145" s="160"/>
      <c r="F145" s="160"/>
      <c r="G145" s="160"/>
      <c r="H145" s="160"/>
      <c r="I145" s="160"/>
      <c r="J145" s="160"/>
      <c r="K145" s="160"/>
      <c r="L145" s="160"/>
      <c r="M145" s="160"/>
      <c r="N145" s="160"/>
      <c r="O145" s="160"/>
      <c r="P145" s="160"/>
      <c r="Q145" s="160"/>
      <c r="R145" s="160"/>
    </row>
    <row r="146" spans="1:18" ht="14.5">
      <c r="A146" s="160"/>
      <c r="B146" s="160"/>
      <c r="C146" s="160"/>
      <c r="D146" s="160"/>
      <c r="E146" s="160"/>
      <c r="F146" s="160"/>
      <c r="G146" s="160"/>
      <c r="H146" s="160"/>
      <c r="I146" s="160"/>
      <c r="J146" s="160"/>
      <c r="K146" s="160"/>
      <c r="L146" s="160"/>
      <c r="M146" s="160"/>
    </row>
    <row r="147" spans="1:18" ht="14.5">
      <c r="A147" s="160"/>
      <c r="B147" s="160"/>
      <c r="C147" s="160"/>
      <c r="D147" s="160"/>
      <c r="E147" s="160"/>
      <c r="F147" s="160"/>
      <c r="G147" s="160"/>
      <c r="H147" s="160"/>
      <c r="I147" s="160"/>
      <c r="J147" s="160"/>
      <c r="K147" s="160"/>
      <c r="L147" s="160"/>
      <c r="M147" s="160"/>
    </row>
    <row r="148" spans="1:18" ht="14.5">
      <c r="A148" s="160"/>
      <c r="B148" s="160"/>
      <c r="C148" s="160"/>
      <c r="D148" s="160"/>
      <c r="E148" s="160"/>
      <c r="F148" s="160"/>
      <c r="G148" s="160"/>
      <c r="H148" s="160"/>
      <c r="I148" s="160"/>
      <c r="J148" s="160"/>
      <c r="K148" s="160"/>
      <c r="L148" s="160"/>
      <c r="M148" s="160"/>
    </row>
    <row r="149" spans="1:18" ht="14.5">
      <c r="A149" s="160"/>
      <c r="B149" s="160"/>
      <c r="C149" s="160"/>
      <c r="D149" s="160"/>
      <c r="E149" s="160"/>
      <c r="F149" s="160"/>
      <c r="G149" s="160"/>
      <c r="H149" s="160"/>
      <c r="I149" s="160"/>
      <c r="J149" s="160"/>
      <c r="K149" s="160"/>
      <c r="L149" s="160"/>
      <c r="M149" s="160"/>
    </row>
    <row r="150" spans="1:18" ht="14.5">
      <c r="A150" s="160"/>
      <c r="B150" s="160"/>
      <c r="C150" s="160"/>
      <c r="D150" s="160"/>
      <c r="E150" s="160"/>
      <c r="F150" s="160"/>
      <c r="G150" s="160"/>
      <c r="H150" s="160"/>
      <c r="I150" s="160"/>
      <c r="J150" s="160"/>
      <c r="K150" s="160"/>
      <c r="L150" s="160"/>
      <c r="M150" s="160"/>
    </row>
    <row r="151" spans="1:18" ht="14.5">
      <c r="A151" s="160"/>
      <c r="B151" s="160"/>
      <c r="C151" s="160"/>
      <c r="D151" s="160"/>
      <c r="E151" s="160"/>
      <c r="F151" s="160"/>
      <c r="G151" s="160"/>
      <c r="H151" s="160"/>
      <c r="I151" s="160"/>
      <c r="J151" s="160"/>
      <c r="K151" s="160"/>
      <c r="L151" s="160"/>
      <c r="M151" s="160"/>
    </row>
    <row r="152" spans="1:18" ht="14.5">
      <c r="A152" s="160"/>
      <c r="B152" s="160"/>
      <c r="C152" s="160"/>
      <c r="D152" s="160"/>
      <c r="E152" s="160"/>
      <c r="F152" s="160"/>
      <c r="G152" s="160"/>
      <c r="H152" s="160"/>
      <c r="I152" s="160"/>
      <c r="J152" s="160"/>
      <c r="K152" s="160"/>
      <c r="L152" s="160"/>
      <c r="M152" s="160"/>
    </row>
    <row r="153" spans="1:18" ht="14.5">
      <c r="A153" s="160"/>
      <c r="B153" s="160"/>
      <c r="C153" s="160"/>
      <c r="D153" s="160"/>
      <c r="E153" s="160"/>
      <c r="F153" s="160"/>
      <c r="G153" s="160"/>
      <c r="H153" s="160"/>
      <c r="I153" s="160"/>
      <c r="J153" s="160"/>
      <c r="K153" s="160"/>
      <c r="L153" s="160"/>
      <c r="M153" s="160"/>
    </row>
    <row r="154" spans="1:18" ht="14.5">
      <c r="A154" s="160"/>
      <c r="B154" s="160"/>
      <c r="C154" s="160"/>
      <c r="D154" s="160"/>
      <c r="E154" s="160"/>
      <c r="F154" s="160"/>
      <c r="G154" s="160"/>
      <c r="H154" s="160"/>
      <c r="I154" s="160"/>
      <c r="J154" s="160"/>
      <c r="K154" s="160"/>
      <c r="L154" s="160"/>
      <c r="M154" s="160"/>
    </row>
    <row r="155" spans="1:18" ht="14.5">
      <c r="A155" s="160"/>
      <c r="B155" s="160"/>
      <c r="C155" s="160"/>
      <c r="D155" s="160"/>
      <c r="E155" s="160"/>
      <c r="F155" s="160"/>
      <c r="G155" s="160"/>
      <c r="H155" s="160"/>
      <c r="I155" s="160"/>
      <c r="J155" s="160"/>
      <c r="K155" s="160"/>
      <c r="L155" s="160"/>
      <c r="M155" s="160"/>
    </row>
    <row r="156" spans="1:18" ht="14.5">
      <c r="A156" s="160"/>
      <c r="B156" s="160"/>
      <c r="C156" s="160"/>
      <c r="D156" s="160"/>
      <c r="E156" s="160"/>
      <c r="F156" s="160"/>
      <c r="G156" s="160"/>
      <c r="H156" s="160"/>
      <c r="I156" s="160"/>
      <c r="J156" s="160"/>
      <c r="K156" s="160"/>
      <c r="L156" s="160"/>
      <c r="M156" s="160"/>
    </row>
    <row r="157" spans="1:18" ht="14.5">
      <c r="A157" s="160"/>
      <c r="B157" s="160"/>
      <c r="C157" s="160"/>
      <c r="D157" s="160"/>
      <c r="E157" s="160"/>
      <c r="F157" s="160"/>
      <c r="G157" s="160"/>
      <c r="H157" s="160"/>
      <c r="I157" s="160"/>
      <c r="J157" s="160"/>
      <c r="K157" s="160"/>
      <c r="L157" s="160"/>
      <c r="M157" s="160"/>
    </row>
    <row r="158" spans="1:18" ht="14.5">
      <c r="A158" s="160"/>
      <c r="B158" s="160"/>
      <c r="C158" s="160"/>
      <c r="D158" s="160"/>
      <c r="E158" s="160"/>
      <c r="F158" s="160"/>
      <c r="G158" s="160"/>
      <c r="H158" s="160"/>
      <c r="I158" s="160"/>
      <c r="J158" s="160"/>
      <c r="K158" s="160"/>
      <c r="L158" s="160"/>
      <c r="M158" s="160"/>
    </row>
    <row r="159" spans="1:18" ht="14.5">
      <c r="A159" s="160"/>
      <c r="B159" s="160"/>
      <c r="C159" s="160"/>
      <c r="D159" s="160"/>
      <c r="E159" s="160"/>
      <c r="F159" s="160"/>
      <c r="G159" s="160"/>
      <c r="H159" s="160"/>
      <c r="I159" s="160"/>
      <c r="J159" s="160"/>
      <c r="K159" s="160"/>
      <c r="L159" s="160"/>
      <c r="M159" s="160"/>
    </row>
    <row r="160" spans="1:18" ht="14.5">
      <c r="A160" s="160"/>
      <c r="B160" s="160"/>
      <c r="C160" s="160"/>
      <c r="D160" s="160"/>
      <c r="E160" s="160"/>
      <c r="F160" s="160"/>
      <c r="G160" s="160"/>
      <c r="H160" s="160"/>
      <c r="I160" s="160"/>
      <c r="J160" s="160"/>
      <c r="K160" s="160"/>
      <c r="L160" s="160"/>
      <c r="M160" s="160"/>
    </row>
    <row r="161" spans="1:13" ht="14.5">
      <c r="A161" s="160"/>
      <c r="B161" s="160"/>
      <c r="C161" s="160"/>
      <c r="D161" s="160"/>
      <c r="E161" s="160"/>
      <c r="F161" s="160"/>
      <c r="G161" s="160"/>
      <c r="H161" s="160"/>
      <c r="I161" s="160"/>
      <c r="J161" s="160"/>
      <c r="K161" s="160"/>
      <c r="L161" s="160"/>
      <c r="M161" s="160"/>
    </row>
  </sheetData>
  <customSheetViews>
    <customSheetView guid="{0995CD4B-3C75-457A-AB77-49903FF8A611}" scale="80">
      <selection activeCell="M53" sqref="M53"/>
      <pageMargins left="0.7" right="0.7" top="0.78740157499999996" bottom="0.78740157499999996" header="0.3" footer="0.3"/>
      <pageSetup paperSize="9" orientation="portrait" r:id="rId1"/>
    </customSheetView>
  </customSheetViews>
  <mergeCells count="50">
    <mergeCell ref="A93:R93"/>
    <mergeCell ref="A62:R62"/>
    <mergeCell ref="A30:F30"/>
    <mergeCell ref="A63:R63"/>
    <mergeCell ref="A67:R67"/>
    <mergeCell ref="A65:R65"/>
    <mergeCell ref="A34:R34"/>
    <mergeCell ref="A37:A42"/>
    <mergeCell ref="B37:R37"/>
    <mergeCell ref="B38:B41"/>
    <mergeCell ref="K41:L41"/>
    <mergeCell ref="M41:N41"/>
    <mergeCell ref="O41:P41"/>
    <mergeCell ref="Q41:R41"/>
    <mergeCell ref="E40:F41"/>
    <mergeCell ref="G40:R40"/>
    <mergeCell ref="G41:H41"/>
    <mergeCell ref="I41:J41"/>
    <mergeCell ref="B69:B72"/>
    <mergeCell ref="C69:R69"/>
    <mergeCell ref="C70:D72"/>
    <mergeCell ref="E70:R70"/>
    <mergeCell ref="E71:F72"/>
    <mergeCell ref="G71:R71"/>
    <mergeCell ref="A1:F1"/>
    <mergeCell ref="A94:R94"/>
    <mergeCell ref="G72:H72"/>
    <mergeCell ref="I72:J72"/>
    <mergeCell ref="K72:L72"/>
    <mergeCell ref="M72:N72"/>
    <mergeCell ref="O72:P72"/>
    <mergeCell ref="Q72:R72"/>
    <mergeCell ref="A68:A73"/>
    <mergeCell ref="B68:R68"/>
    <mergeCell ref="B73:C73"/>
    <mergeCell ref="C38:R38"/>
    <mergeCell ref="C39:D41"/>
    <mergeCell ref="E39:R39"/>
    <mergeCell ref="B42:C42"/>
    <mergeCell ref="A36:R36"/>
    <mergeCell ref="A32:F32"/>
    <mergeCell ref="B5:F5"/>
    <mergeCell ref="C6:F6"/>
    <mergeCell ref="E7:F9"/>
    <mergeCell ref="A4:F4"/>
    <mergeCell ref="B10:C10"/>
    <mergeCell ref="A5:A10"/>
    <mergeCell ref="B6:B9"/>
    <mergeCell ref="C7:D9"/>
    <mergeCell ref="A31:F31"/>
  </mergeCells>
  <hyperlinks>
    <hyperlink ref="A2" location="Inhalt!A1" display="Zurück zum Inhalt - HF-0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zoomScale="80" zoomScaleNormal="80" workbookViewId="0">
      <selection activeCell="A2" sqref="A2"/>
    </sheetView>
  </sheetViews>
  <sheetFormatPr baseColWidth="10" defaultColWidth="11" defaultRowHeight="14"/>
  <cols>
    <col min="1" max="1" width="23.5" style="3" customWidth="1"/>
    <col min="2" max="2" width="20.25" style="3" customWidth="1"/>
    <col min="3" max="16384" width="11" style="3"/>
  </cols>
  <sheetData>
    <row r="1" spans="1:13" ht="23.5">
      <c r="A1" s="795">
        <v>2021</v>
      </c>
      <c r="B1" s="795"/>
      <c r="C1" s="271"/>
      <c r="D1" s="271"/>
      <c r="E1" s="271"/>
      <c r="F1" s="271"/>
      <c r="G1" s="271"/>
      <c r="H1" s="271"/>
      <c r="I1" s="271"/>
      <c r="J1" s="271"/>
      <c r="K1" s="271"/>
      <c r="L1" s="271"/>
      <c r="M1" s="271"/>
    </row>
    <row r="2" spans="1:13" s="712" customFormat="1" ht="14.5" customHeight="1">
      <c r="A2" s="779" t="s">
        <v>109</v>
      </c>
    </row>
    <row r="3" spans="1:13" ht="14.5" customHeight="1">
      <c r="A3" s="165"/>
      <c r="B3" s="271"/>
      <c r="C3" s="271"/>
      <c r="D3" s="271"/>
      <c r="E3" s="271"/>
      <c r="F3" s="271"/>
      <c r="G3" s="271"/>
      <c r="H3" s="271"/>
      <c r="I3" s="271"/>
      <c r="J3" s="271"/>
      <c r="K3" s="271"/>
      <c r="L3" s="271"/>
      <c r="M3" s="271"/>
    </row>
    <row r="4" spans="1:13" ht="53.25" customHeight="1">
      <c r="A4" s="885" t="s">
        <v>323</v>
      </c>
      <c r="B4" s="885"/>
      <c r="C4" s="271"/>
      <c r="D4" s="271"/>
      <c r="E4" s="271"/>
      <c r="F4" s="271"/>
      <c r="G4" s="271"/>
      <c r="H4" s="271"/>
      <c r="I4" s="271"/>
      <c r="J4" s="271"/>
      <c r="K4" s="271"/>
      <c r="L4" s="271"/>
      <c r="M4" s="271"/>
    </row>
    <row r="5" spans="1:13" ht="72" customHeight="1">
      <c r="A5" s="865" t="s">
        <v>21</v>
      </c>
      <c r="B5" s="442" t="s">
        <v>324</v>
      </c>
      <c r="C5" s="271"/>
      <c r="D5" s="271"/>
      <c r="E5" s="271"/>
      <c r="F5" s="271"/>
      <c r="G5" s="271"/>
      <c r="H5" s="271"/>
      <c r="I5" s="271"/>
      <c r="J5" s="271"/>
      <c r="K5" s="271"/>
      <c r="L5" s="271"/>
      <c r="M5" s="271"/>
    </row>
    <row r="6" spans="1:13" ht="15" thickBot="1">
      <c r="A6" s="886"/>
      <c r="B6" s="443" t="s">
        <v>0</v>
      </c>
      <c r="C6" s="271"/>
      <c r="D6" s="271"/>
      <c r="E6" s="271"/>
      <c r="F6" s="271"/>
      <c r="G6" s="271"/>
      <c r="H6" s="271"/>
      <c r="I6" s="271"/>
      <c r="J6" s="271"/>
      <c r="K6" s="271"/>
      <c r="L6" s="271"/>
      <c r="M6" s="271"/>
    </row>
    <row r="7" spans="1:13" ht="14.5">
      <c r="A7" s="451" t="s">
        <v>16</v>
      </c>
      <c r="B7" s="444">
        <v>5425</v>
      </c>
      <c r="C7" s="271"/>
      <c r="D7" s="271"/>
      <c r="E7" s="271"/>
      <c r="F7" s="271"/>
      <c r="G7" s="271"/>
      <c r="H7" s="271"/>
      <c r="I7" s="271"/>
      <c r="J7" s="271"/>
      <c r="K7" s="271"/>
      <c r="L7" s="271"/>
      <c r="M7" s="271"/>
    </row>
    <row r="8" spans="1:13" ht="14.5">
      <c r="A8" s="452" t="s">
        <v>15</v>
      </c>
      <c r="B8" s="445">
        <v>3797</v>
      </c>
      <c r="C8" s="271"/>
      <c r="D8" s="271"/>
      <c r="E8" s="271"/>
      <c r="F8" s="271"/>
      <c r="G8" s="271"/>
      <c r="H8" s="271"/>
      <c r="I8" s="271"/>
      <c r="J8" s="271"/>
      <c r="K8" s="271"/>
      <c r="L8" s="271"/>
      <c r="M8" s="271"/>
    </row>
    <row r="9" spans="1:13" ht="14.5">
      <c r="A9" s="453" t="s">
        <v>18</v>
      </c>
      <c r="B9" s="444">
        <v>3674</v>
      </c>
      <c r="C9" s="271"/>
      <c r="D9" s="271"/>
      <c r="E9" s="271"/>
      <c r="F9" s="271"/>
      <c r="G9" s="271"/>
      <c r="H9" s="271"/>
      <c r="I9" s="271"/>
      <c r="J9" s="271"/>
      <c r="K9" s="271"/>
      <c r="L9" s="271"/>
      <c r="M9" s="271"/>
    </row>
    <row r="10" spans="1:13" ht="14.5">
      <c r="A10" s="452" t="s">
        <v>14</v>
      </c>
      <c r="B10" s="445">
        <v>1852</v>
      </c>
      <c r="C10" s="271"/>
      <c r="D10" s="271"/>
      <c r="E10" s="271"/>
      <c r="F10" s="271"/>
      <c r="G10" s="271"/>
      <c r="H10" s="271"/>
      <c r="I10" s="271"/>
      <c r="J10" s="271"/>
      <c r="K10" s="271"/>
      <c r="L10" s="271"/>
      <c r="M10" s="271"/>
    </row>
    <row r="11" spans="1:13" ht="14.5">
      <c r="A11" s="453" t="s">
        <v>241</v>
      </c>
      <c r="B11" s="444">
        <v>420</v>
      </c>
      <c r="C11" s="271"/>
      <c r="D11" s="271"/>
      <c r="E11" s="271"/>
      <c r="F11" s="271"/>
      <c r="G11" s="271"/>
      <c r="H11" s="271"/>
      <c r="I11" s="271"/>
      <c r="J11" s="271"/>
      <c r="K11" s="271"/>
      <c r="L11" s="271"/>
      <c r="M11" s="271"/>
    </row>
    <row r="12" spans="1:13" ht="14.5">
      <c r="A12" s="452" t="s">
        <v>12</v>
      </c>
      <c r="B12" s="445">
        <v>1196</v>
      </c>
      <c r="C12" s="271"/>
      <c r="D12" s="271"/>
      <c r="E12" s="271"/>
      <c r="F12" s="271"/>
      <c r="G12" s="271"/>
      <c r="H12" s="271"/>
      <c r="I12" s="271"/>
      <c r="J12" s="271"/>
      <c r="K12" s="271"/>
      <c r="L12" s="271"/>
      <c r="M12" s="271"/>
    </row>
    <row r="13" spans="1:13" ht="14.5">
      <c r="A13" s="453" t="s">
        <v>11</v>
      </c>
      <c r="B13" s="444">
        <v>2915</v>
      </c>
      <c r="C13" s="271"/>
      <c r="D13" s="271"/>
      <c r="E13" s="271"/>
      <c r="F13" s="271"/>
      <c r="G13" s="271"/>
      <c r="H13" s="271"/>
      <c r="I13" s="271"/>
      <c r="J13" s="271"/>
      <c r="K13" s="271"/>
      <c r="L13" s="271"/>
      <c r="M13" s="271"/>
    </row>
    <row r="14" spans="1:13" ht="14.5">
      <c r="A14" s="454" t="s">
        <v>10</v>
      </c>
      <c r="B14" s="445">
        <v>699</v>
      </c>
      <c r="C14" s="271"/>
      <c r="D14" s="271"/>
      <c r="E14" s="271"/>
      <c r="F14" s="271"/>
      <c r="G14" s="271"/>
      <c r="H14" s="271"/>
      <c r="I14" s="271"/>
      <c r="J14" s="271"/>
      <c r="K14" s="271"/>
      <c r="L14" s="271"/>
      <c r="M14" s="271"/>
    </row>
    <row r="15" spans="1:13" ht="14.5">
      <c r="A15" s="453" t="s">
        <v>9</v>
      </c>
      <c r="B15" s="444">
        <v>3417</v>
      </c>
      <c r="C15" s="271"/>
      <c r="D15" s="271"/>
      <c r="E15" s="271"/>
      <c r="F15" s="271"/>
      <c r="G15" s="271"/>
      <c r="H15" s="271"/>
      <c r="I15" s="271"/>
      <c r="J15" s="271"/>
      <c r="K15" s="271"/>
      <c r="L15" s="271"/>
      <c r="M15" s="271"/>
    </row>
    <row r="16" spans="1:13" ht="14.5">
      <c r="A16" s="454" t="s">
        <v>8</v>
      </c>
      <c r="B16" s="445">
        <v>8976</v>
      </c>
      <c r="C16" s="271"/>
      <c r="D16" s="271"/>
      <c r="E16" s="271"/>
      <c r="F16" s="271"/>
      <c r="G16" s="271"/>
      <c r="H16" s="271"/>
      <c r="I16" s="271"/>
      <c r="J16" s="271"/>
      <c r="K16" s="271"/>
      <c r="L16" s="271"/>
      <c r="M16" s="271"/>
    </row>
    <row r="17" spans="1:13" ht="14.5">
      <c r="A17" s="453" t="s">
        <v>7</v>
      </c>
      <c r="B17" s="444">
        <v>1986</v>
      </c>
      <c r="C17" s="271"/>
      <c r="D17" s="271"/>
      <c r="E17" s="271"/>
      <c r="F17" s="271"/>
      <c r="G17" s="271"/>
      <c r="H17" s="271"/>
      <c r="I17" s="271"/>
      <c r="J17" s="271"/>
      <c r="K17" s="271"/>
      <c r="L17" s="271"/>
      <c r="M17" s="271"/>
    </row>
    <row r="18" spans="1:13" ht="14.5">
      <c r="A18" s="452" t="s">
        <v>6</v>
      </c>
      <c r="B18" s="445">
        <v>587</v>
      </c>
      <c r="C18" s="271"/>
      <c r="D18" s="271"/>
      <c r="E18" s="271"/>
      <c r="F18" s="271"/>
      <c r="G18" s="271"/>
      <c r="H18" s="271"/>
      <c r="I18" s="271"/>
      <c r="J18" s="271"/>
      <c r="K18" s="271"/>
      <c r="L18" s="271"/>
      <c r="M18" s="271"/>
    </row>
    <row r="19" spans="1:13" ht="14.5">
      <c r="A19" s="453" t="s">
        <v>5</v>
      </c>
      <c r="B19" s="444">
        <v>3668</v>
      </c>
      <c r="C19" s="271"/>
      <c r="D19" s="271"/>
      <c r="E19" s="271"/>
      <c r="F19" s="271"/>
      <c r="G19" s="271"/>
      <c r="H19" s="271"/>
      <c r="I19" s="271"/>
      <c r="J19" s="271"/>
      <c r="K19" s="271"/>
      <c r="L19" s="271"/>
      <c r="M19" s="271"/>
    </row>
    <row r="20" spans="1:13" ht="14.5">
      <c r="A20" s="454" t="s">
        <v>4</v>
      </c>
      <c r="B20" s="445">
        <v>1431</v>
      </c>
      <c r="C20" s="271"/>
      <c r="D20" s="271"/>
      <c r="E20" s="271"/>
      <c r="F20" s="271"/>
      <c r="G20" s="271"/>
      <c r="H20" s="271"/>
      <c r="I20" s="271"/>
      <c r="J20" s="271"/>
      <c r="K20" s="271"/>
      <c r="L20" s="271"/>
      <c r="M20" s="271"/>
    </row>
    <row r="21" spans="1:13" ht="14.5">
      <c r="A21" s="453" t="s">
        <v>3</v>
      </c>
      <c r="B21" s="444">
        <v>1410</v>
      </c>
      <c r="C21" s="271"/>
      <c r="D21" s="271"/>
      <c r="E21" s="271"/>
      <c r="F21" s="271"/>
      <c r="G21" s="271"/>
      <c r="H21" s="271"/>
      <c r="I21" s="271"/>
      <c r="J21" s="271"/>
      <c r="K21" s="271"/>
      <c r="L21" s="271"/>
      <c r="M21" s="271"/>
    </row>
    <row r="22" spans="1:13" ht="15" thickBot="1">
      <c r="A22" s="452" t="s">
        <v>2</v>
      </c>
      <c r="B22" s="445">
        <v>1156</v>
      </c>
      <c r="C22" s="271"/>
      <c r="D22" s="271"/>
      <c r="E22" s="271"/>
      <c r="F22" s="271"/>
      <c r="G22" s="271"/>
      <c r="H22" s="271"/>
      <c r="I22" s="271"/>
      <c r="J22" s="271"/>
      <c r="K22" s="271"/>
      <c r="L22" s="271"/>
      <c r="M22" s="271"/>
    </row>
    <row r="23" spans="1:13" ht="14.5">
      <c r="A23" s="455" t="s">
        <v>17</v>
      </c>
      <c r="B23" s="448">
        <v>30129</v>
      </c>
      <c r="C23" s="271"/>
      <c r="D23" s="271"/>
      <c r="E23" s="271"/>
      <c r="F23" s="271"/>
      <c r="G23" s="271"/>
      <c r="H23" s="271"/>
      <c r="I23" s="271"/>
      <c r="J23" s="271"/>
      <c r="K23" s="271"/>
      <c r="L23" s="271"/>
      <c r="M23" s="271"/>
    </row>
    <row r="24" spans="1:13" ht="14.5">
      <c r="A24" s="456" t="s">
        <v>19</v>
      </c>
      <c r="B24" s="449">
        <v>12480</v>
      </c>
      <c r="C24" s="271"/>
      <c r="D24" s="271"/>
      <c r="E24" s="271"/>
      <c r="F24" s="271"/>
      <c r="G24" s="271"/>
      <c r="H24" s="271"/>
      <c r="I24" s="271"/>
      <c r="J24" s="271"/>
      <c r="K24" s="271"/>
      <c r="L24" s="271"/>
      <c r="M24" s="271"/>
    </row>
    <row r="25" spans="1:13" ht="15" thickBot="1">
      <c r="A25" s="457" t="s">
        <v>20</v>
      </c>
      <c r="B25" s="450">
        <v>42609</v>
      </c>
      <c r="C25" s="271"/>
      <c r="D25" s="271"/>
      <c r="E25" s="271"/>
      <c r="F25" s="271"/>
      <c r="G25" s="271"/>
      <c r="H25" s="271"/>
      <c r="I25" s="271"/>
      <c r="J25" s="271"/>
      <c r="K25" s="271"/>
      <c r="L25" s="271"/>
      <c r="M25" s="271"/>
    </row>
    <row r="26" spans="1:13" ht="30" customHeight="1">
      <c r="A26" s="887" t="s">
        <v>325</v>
      </c>
      <c r="B26" s="888"/>
      <c r="C26" s="271"/>
      <c r="D26" s="271"/>
      <c r="E26" s="271"/>
      <c r="F26" s="271"/>
      <c r="G26" s="271"/>
      <c r="H26" s="271"/>
      <c r="I26" s="271"/>
      <c r="J26" s="271"/>
      <c r="K26" s="271"/>
      <c r="L26" s="271"/>
      <c r="M26" s="271"/>
    </row>
    <row r="27" spans="1:13" ht="33" customHeight="1">
      <c r="A27" s="889" t="s">
        <v>98</v>
      </c>
      <c r="B27" s="889"/>
      <c r="C27" s="271"/>
      <c r="D27" s="271"/>
      <c r="E27" s="271"/>
      <c r="F27" s="271"/>
      <c r="G27" s="271"/>
      <c r="H27" s="271"/>
      <c r="I27" s="271"/>
      <c r="J27" s="271"/>
      <c r="K27" s="271"/>
      <c r="L27" s="271"/>
      <c r="M27" s="271"/>
    </row>
    <row r="28" spans="1:13" ht="14.5">
      <c r="A28" s="271"/>
      <c r="B28" s="271"/>
      <c r="C28" s="271"/>
      <c r="D28" s="271"/>
      <c r="E28" s="271"/>
      <c r="F28" s="271"/>
      <c r="G28" s="271"/>
      <c r="H28" s="271"/>
      <c r="I28" s="271"/>
      <c r="J28" s="271"/>
      <c r="K28" s="271"/>
      <c r="L28" s="271"/>
      <c r="M28" s="271"/>
    </row>
    <row r="29" spans="1:13" ht="47.25" customHeight="1">
      <c r="A29" s="885" t="s">
        <v>329</v>
      </c>
      <c r="B29" s="885"/>
      <c r="C29" s="271"/>
      <c r="D29" s="271"/>
      <c r="E29" s="271"/>
      <c r="F29" s="271"/>
      <c r="G29" s="271"/>
      <c r="H29" s="271"/>
      <c r="I29" s="271"/>
      <c r="J29" s="271"/>
      <c r="K29" s="271"/>
      <c r="L29" s="271"/>
      <c r="M29" s="271"/>
    </row>
    <row r="30" spans="1:13" ht="36" customHeight="1">
      <c r="A30" s="865" t="s">
        <v>21</v>
      </c>
      <c r="B30" s="442" t="s">
        <v>24</v>
      </c>
      <c r="C30" s="271"/>
      <c r="D30" s="271"/>
      <c r="E30" s="271"/>
      <c r="F30" s="271"/>
      <c r="G30" s="271"/>
      <c r="H30" s="271"/>
      <c r="I30" s="271"/>
      <c r="J30" s="271"/>
      <c r="K30" s="271"/>
      <c r="L30" s="271"/>
      <c r="M30" s="271"/>
    </row>
    <row r="31" spans="1:13" ht="15" thickBot="1">
      <c r="A31" s="886"/>
      <c r="B31" s="443" t="s">
        <v>0</v>
      </c>
      <c r="C31" s="271"/>
      <c r="D31" s="271"/>
      <c r="E31" s="271"/>
      <c r="F31" s="271"/>
      <c r="G31" s="271"/>
      <c r="H31" s="271"/>
      <c r="I31" s="271"/>
      <c r="J31" s="271"/>
      <c r="K31" s="271"/>
      <c r="L31" s="271"/>
      <c r="M31" s="271"/>
    </row>
    <row r="32" spans="1:13" ht="14.5">
      <c r="A32" s="451" t="s">
        <v>16</v>
      </c>
      <c r="B32" s="564">
        <v>4053</v>
      </c>
      <c r="C32" s="271"/>
      <c r="D32" s="271"/>
      <c r="E32" s="271"/>
      <c r="F32" s="271"/>
      <c r="G32" s="271"/>
      <c r="H32" s="271"/>
      <c r="I32" s="271"/>
      <c r="J32" s="271"/>
      <c r="K32" s="271"/>
      <c r="L32" s="271"/>
      <c r="M32" s="271"/>
    </row>
    <row r="33" spans="1:13" ht="14.5">
      <c r="A33" s="452" t="s">
        <v>15</v>
      </c>
      <c r="B33" s="565">
        <v>3331</v>
      </c>
      <c r="C33" s="271"/>
      <c r="D33" s="271"/>
      <c r="E33" s="271"/>
      <c r="F33" s="271"/>
      <c r="G33" s="271"/>
      <c r="H33" s="271"/>
      <c r="I33" s="271"/>
      <c r="J33" s="271"/>
      <c r="K33" s="271"/>
      <c r="L33" s="271"/>
      <c r="M33" s="271"/>
    </row>
    <row r="34" spans="1:13" ht="14.5">
      <c r="A34" s="453" t="s">
        <v>18</v>
      </c>
      <c r="B34" s="564">
        <v>2846</v>
      </c>
      <c r="C34" s="271"/>
      <c r="D34" s="271"/>
      <c r="E34" s="271"/>
      <c r="F34" s="271"/>
      <c r="G34" s="271"/>
      <c r="H34" s="271"/>
      <c r="I34" s="271"/>
      <c r="J34" s="271"/>
      <c r="K34" s="271"/>
      <c r="L34" s="271"/>
      <c r="M34" s="271"/>
    </row>
    <row r="35" spans="1:13" ht="14.5">
      <c r="A35" s="452" t="s">
        <v>14</v>
      </c>
      <c r="B35" s="565">
        <v>1507</v>
      </c>
      <c r="C35" s="271"/>
      <c r="D35" s="271"/>
      <c r="E35" s="271"/>
      <c r="F35" s="271"/>
      <c r="G35" s="271"/>
      <c r="H35" s="271"/>
      <c r="I35" s="271"/>
      <c r="J35" s="271"/>
      <c r="K35" s="271"/>
      <c r="L35" s="271"/>
      <c r="M35" s="271"/>
    </row>
    <row r="36" spans="1:13" ht="14.5">
      <c r="A36" s="453" t="s">
        <v>13</v>
      </c>
      <c r="B36" s="564">
        <v>302</v>
      </c>
      <c r="C36" s="271"/>
      <c r="D36" s="271"/>
      <c r="E36" s="271"/>
      <c r="F36" s="271"/>
      <c r="G36" s="271"/>
      <c r="H36" s="271"/>
      <c r="I36" s="271"/>
      <c r="J36" s="271"/>
      <c r="K36" s="271"/>
      <c r="L36" s="271"/>
      <c r="M36" s="271"/>
    </row>
    <row r="37" spans="1:13" ht="14.5">
      <c r="A37" s="452" t="s">
        <v>12</v>
      </c>
      <c r="B37" s="565">
        <v>1153</v>
      </c>
      <c r="C37" s="271"/>
      <c r="D37" s="271"/>
      <c r="E37" s="271"/>
      <c r="F37" s="271"/>
      <c r="G37" s="271"/>
      <c r="H37" s="271"/>
      <c r="I37" s="271"/>
      <c r="J37" s="271"/>
      <c r="K37" s="271"/>
      <c r="L37" s="271"/>
      <c r="M37" s="271"/>
    </row>
    <row r="38" spans="1:13" ht="14.5">
      <c r="A38" s="453" t="s">
        <v>11</v>
      </c>
      <c r="B38" s="564">
        <v>2485</v>
      </c>
      <c r="C38" s="271"/>
      <c r="D38" s="271"/>
      <c r="E38" s="271"/>
      <c r="F38" s="271"/>
      <c r="G38" s="271"/>
      <c r="H38" s="271"/>
      <c r="I38" s="271"/>
      <c r="J38" s="271"/>
      <c r="K38" s="271"/>
      <c r="L38" s="271"/>
      <c r="M38" s="271"/>
    </row>
    <row r="39" spans="1:13" ht="14.5">
      <c r="A39" s="454" t="s">
        <v>10</v>
      </c>
      <c r="B39" s="565">
        <v>645</v>
      </c>
      <c r="C39" s="271"/>
      <c r="D39" s="271"/>
      <c r="E39" s="271"/>
      <c r="F39" s="271"/>
      <c r="G39" s="271"/>
      <c r="H39" s="271"/>
      <c r="I39" s="271"/>
      <c r="J39" s="271"/>
      <c r="K39" s="271"/>
      <c r="L39" s="271"/>
      <c r="M39" s="271"/>
    </row>
    <row r="40" spans="1:13" ht="14.5">
      <c r="A40" s="453" t="s">
        <v>9</v>
      </c>
      <c r="B40" s="564">
        <v>2693</v>
      </c>
      <c r="C40" s="271"/>
      <c r="D40" s="271"/>
      <c r="E40" s="271"/>
      <c r="F40" s="271"/>
      <c r="G40" s="271"/>
      <c r="H40" s="271"/>
      <c r="I40" s="271"/>
      <c r="J40" s="271"/>
      <c r="K40" s="271"/>
      <c r="L40" s="271"/>
      <c r="M40" s="271"/>
    </row>
    <row r="41" spans="1:13" ht="14.5">
      <c r="A41" s="454" t="s">
        <v>8</v>
      </c>
      <c r="B41" s="565">
        <v>6235</v>
      </c>
      <c r="C41" s="271"/>
      <c r="D41" s="271"/>
      <c r="E41" s="271"/>
      <c r="F41" s="271"/>
      <c r="G41" s="271"/>
      <c r="H41" s="271"/>
      <c r="I41" s="271"/>
      <c r="J41" s="271"/>
      <c r="K41" s="271"/>
      <c r="L41" s="271"/>
      <c r="M41" s="271"/>
    </row>
    <row r="42" spans="1:13" ht="14.5">
      <c r="A42" s="453" t="s">
        <v>7</v>
      </c>
      <c r="B42" s="564">
        <v>1635</v>
      </c>
      <c r="C42" s="271"/>
      <c r="D42" s="271"/>
      <c r="E42" s="271"/>
      <c r="F42" s="271"/>
      <c r="G42" s="271"/>
      <c r="H42" s="271"/>
      <c r="I42" s="271"/>
      <c r="J42" s="271"/>
      <c r="K42" s="271"/>
      <c r="L42" s="271"/>
      <c r="M42" s="271"/>
    </row>
    <row r="43" spans="1:13" ht="14.5">
      <c r="A43" s="452" t="s">
        <v>6</v>
      </c>
      <c r="B43" s="565">
        <v>373</v>
      </c>
      <c r="C43" s="271"/>
      <c r="D43" s="271"/>
      <c r="E43" s="271"/>
      <c r="F43" s="271"/>
      <c r="G43" s="271"/>
      <c r="H43" s="271"/>
      <c r="I43" s="271"/>
      <c r="J43" s="271"/>
      <c r="K43" s="271"/>
      <c r="L43" s="271"/>
      <c r="M43" s="271"/>
    </row>
    <row r="44" spans="1:13" ht="14.5">
      <c r="A44" s="453" t="s">
        <v>5</v>
      </c>
      <c r="B44" s="564">
        <v>1976</v>
      </c>
      <c r="C44" s="271"/>
      <c r="D44" s="271"/>
      <c r="E44" s="271"/>
      <c r="F44" s="271"/>
      <c r="G44" s="271"/>
      <c r="H44" s="271"/>
      <c r="I44" s="271"/>
      <c r="J44" s="271"/>
      <c r="K44" s="271"/>
      <c r="L44" s="271"/>
      <c r="M44" s="271"/>
    </row>
    <row r="45" spans="1:13" ht="14.5">
      <c r="A45" s="454" t="s">
        <v>4</v>
      </c>
      <c r="B45" s="565">
        <v>1032</v>
      </c>
      <c r="C45" s="271"/>
      <c r="D45" s="271"/>
      <c r="E45" s="271"/>
      <c r="F45" s="271"/>
      <c r="G45" s="271"/>
      <c r="H45" s="271"/>
      <c r="I45" s="271"/>
      <c r="J45" s="271"/>
      <c r="K45" s="271"/>
      <c r="L45" s="271"/>
      <c r="M45" s="271"/>
    </row>
    <row r="46" spans="1:13" ht="14.5">
      <c r="A46" s="453" t="s">
        <v>3</v>
      </c>
      <c r="B46" s="564">
        <v>1074</v>
      </c>
      <c r="C46" s="271"/>
      <c r="D46" s="271"/>
      <c r="E46" s="271"/>
      <c r="F46" s="271"/>
      <c r="G46" s="271"/>
      <c r="H46" s="271"/>
      <c r="I46" s="271"/>
      <c r="J46" s="271"/>
      <c r="K46" s="271"/>
      <c r="L46" s="271"/>
      <c r="M46" s="271"/>
    </row>
    <row r="47" spans="1:13" ht="15" thickBot="1">
      <c r="A47" s="452" t="s">
        <v>2</v>
      </c>
      <c r="B47" s="565">
        <v>745</v>
      </c>
      <c r="C47" s="271"/>
      <c r="D47" s="271"/>
      <c r="E47" s="271"/>
      <c r="F47" s="271"/>
      <c r="G47" s="271"/>
      <c r="H47" s="271"/>
      <c r="I47" s="271"/>
      <c r="J47" s="271"/>
      <c r="K47" s="271"/>
      <c r="L47" s="271"/>
      <c r="M47" s="271"/>
    </row>
    <row r="48" spans="1:13" ht="14.5">
      <c r="A48" s="455" t="s">
        <v>17</v>
      </c>
      <c r="B48" s="448">
        <f>SUM(B32:B33,B36,B37,B38,B40,B41,B42,B43,B46)</f>
        <v>23334</v>
      </c>
      <c r="C48" s="271"/>
      <c r="D48" s="271"/>
      <c r="E48" s="271"/>
      <c r="F48" s="271"/>
      <c r="G48" s="271"/>
      <c r="H48" s="271"/>
      <c r="I48" s="271"/>
      <c r="J48" s="271"/>
      <c r="K48" s="271"/>
      <c r="L48" s="271"/>
      <c r="M48" s="271"/>
    </row>
    <row r="49" spans="1:13" ht="14.5">
      <c r="A49" s="456" t="s">
        <v>19</v>
      </c>
      <c r="B49" s="449">
        <f>SUM(B34,B39,B44:B45,B47,B35)</f>
        <v>8751</v>
      </c>
      <c r="C49" s="271"/>
      <c r="D49" s="271"/>
      <c r="E49" s="271"/>
      <c r="F49" s="271"/>
      <c r="G49" s="271"/>
      <c r="H49" s="271"/>
      <c r="I49" s="271"/>
      <c r="J49" s="271"/>
      <c r="K49" s="271"/>
      <c r="L49" s="271"/>
      <c r="M49" s="271"/>
    </row>
    <row r="50" spans="1:13" ht="15" thickBot="1">
      <c r="A50" s="457" t="s">
        <v>20</v>
      </c>
      <c r="B50" s="450">
        <f>SUM(B32:B47)</f>
        <v>32085</v>
      </c>
      <c r="C50" s="271"/>
      <c r="D50" s="271"/>
      <c r="E50" s="271"/>
      <c r="F50" s="271"/>
      <c r="G50" s="271"/>
      <c r="H50" s="271"/>
      <c r="I50" s="271"/>
      <c r="J50" s="271"/>
      <c r="K50" s="271"/>
      <c r="L50" s="271"/>
      <c r="M50" s="271"/>
    </row>
    <row r="51" spans="1:13" ht="42" customHeight="1">
      <c r="A51" s="889" t="s">
        <v>77</v>
      </c>
      <c r="B51" s="889"/>
      <c r="C51" s="271"/>
      <c r="D51" s="271"/>
      <c r="E51" s="271"/>
      <c r="F51" s="271"/>
      <c r="G51" s="271"/>
      <c r="H51" s="271"/>
      <c r="I51" s="271"/>
      <c r="J51" s="271"/>
      <c r="K51" s="271"/>
      <c r="L51" s="271"/>
      <c r="M51" s="271"/>
    </row>
    <row r="52" spans="1:13" ht="14.5">
      <c r="A52" s="271"/>
      <c r="B52" s="271"/>
      <c r="C52" s="271"/>
      <c r="D52" s="271"/>
      <c r="E52" s="271"/>
      <c r="F52" s="271"/>
      <c r="G52" s="271"/>
      <c r="H52" s="271"/>
      <c r="I52" s="271"/>
      <c r="J52" s="271"/>
      <c r="K52" s="271"/>
      <c r="L52" s="271"/>
      <c r="M52" s="271"/>
    </row>
    <row r="53" spans="1:13" ht="14.5">
      <c r="A53" s="271"/>
      <c r="B53" s="271"/>
      <c r="C53" s="271"/>
      <c r="D53" s="271"/>
      <c r="E53" s="271"/>
      <c r="F53" s="271"/>
      <c r="G53" s="271"/>
      <c r="H53" s="271"/>
      <c r="I53" s="271"/>
      <c r="J53" s="271"/>
      <c r="K53" s="271"/>
      <c r="L53" s="271"/>
      <c r="M53" s="271"/>
    </row>
    <row r="54" spans="1:13" ht="23.5">
      <c r="A54" s="795">
        <v>2020</v>
      </c>
      <c r="B54" s="795"/>
      <c r="C54" s="271"/>
      <c r="D54" s="271"/>
      <c r="E54" s="271"/>
      <c r="F54" s="271"/>
      <c r="G54" s="271"/>
      <c r="H54" s="271"/>
      <c r="I54" s="271"/>
      <c r="J54" s="271"/>
      <c r="K54" s="271"/>
      <c r="L54" s="271"/>
      <c r="M54" s="271"/>
    </row>
    <row r="55" spans="1:13" ht="14.5">
      <c r="A55" s="165"/>
      <c r="B55" s="271"/>
      <c r="C55" s="271"/>
      <c r="D55" s="271"/>
      <c r="E55" s="271"/>
      <c r="F55" s="271"/>
      <c r="G55" s="271"/>
      <c r="H55" s="271"/>
      <c r="I55" s="271"/>
      <c r="J55" s="271"/>
      <c r="K55" s="271"/>
      <c r="L55" s="271"/>
      <c r="M55" s="271"/>
    </row>
    <row r="56" spans="1:13" ht="48" customHeight="1">
      <c r="A56" s="885" t="s">
        <v>326</v>
      </c>
      <c r="B56" s="885"/>
      <c r="C56" s="271"/>
      <c r="D56" s="271"/>
      <c r="E56" s="271"/>
      <c r="F56" s="271"/>
      <c r="G56" s="271"/>
      <c r="H56" s="271"/>
      <c r="I56" s="271"/>
      <c r="J56" s="271"/>
      <c r="K56" s="271"/>
      <c r="L56" s="271"/>
      <c r="M56" s="271"/>
    </row>
    <row r="57" spans="1:13" ht="30.75" customHeight="1">
      <c r="A57" s="865" t="s">
        <v>21</v>
      </c>
      <c r="B57" s="442" t="s">
        <v>324</v>
      </c>
      <c r="C57" s="271"/>
      <c r="D57" s="271"/>
      <c r="E57" s="271"/>
      <c r="F57" s="271"/>
      <c r="G57" s="271"/>
      <c r="H57" s="271"/>
      <c r="I57" s="271"/>
      <c r="J57" s="271"/>
      <c r="K57" s="271"/>
      <c r="L57" s="271"/>
      <c r="M57" s="271"/>
    </row>
    <row r="58" spans="1:13" ht="15" thickBot="1">
      <c r="A58" s="886"/>
      <c r="B58" s="443" t="s">
        <v>0</v>
      </c>
      <c r="C58" s="271"/>
      <c r="D58" s="271"/>
      <c r="E58" s="271"/>
      <c r="F58" s="271"/>
      <c r="G58" s="271"/>
      <c r="H58" s="271"/>
      <c r="I58" s="271"/>
      <c r="J58" s="271"/>
      <c r="K58" s="271"/>
      <c r="L58" s="271"/>
      <c r="M58" s="271"/>
    </row>
    <row r="59" spans="1:13" ht="14.5">
      <c r="A59" s="451" t="s">
        <v>16</v>
      </c>
      <c r="B59" s="444">
        <v>5204</v>
      </c>
      <c r="C59" s="271"/>
      <c r="D59" s="271"/>
      <c r="E59" s="271"/>
      <c r="F59" s="271"/>
      <c r="G59" s="271"/>
      <c r="H59" s="271"/>
      <c r="I59" s="271"/>
      <c r="J59" s="271"/>
      <c r="K59" s="271"/>
      <c r="L59" s="271"/>
      <c r="M59" s="271"/>
    </row>
    <row r="60" spans="1:13" ht="14.5">
      <c r="A60" s="452" t="s">
        <v>15</v>
      </c>
      <c r="B60" s="445">
        <v>3690</v>
      </c>
      <c r="C60" s="271"/>
      <c r="D60" s="271"/>
      <c r="E60" s="271"/>
      <c r="F60" s="271"/>
      <c r="G60" s="271"/>
      <c r="H60" s="271"/>
      <c r="I60" s="271"/>
      <c r="J60" s="271"/>
      <c r="K60" s="271"/>
      <c r="L60" s="271"/>
      <c r="M60" s="271"/>
    </row>
    <row r="61" spans="1:13" ht="14.5">
      <c r="A61" s="453" t="s">
        <v>18</v>
      </c>
      <c r="B61" s="444">
        <v>3873</v>
      </c>
      <c r="C61" s="271"/>
      <c r="D61" s="271"/>
      <c r="E61" s="271"/>
      <c r="F61" s="271"/>
      <c r="G61" s="271"/>
      <c r="H61" s="271"/>
      <c r="I61" s="271"/>
      <c r="J61" s="271"/>
      <c r="K61" s="271"/>
      <c r="L61" s="271"/>
      <c r="M61" s="271"/>
    </row>
    <row r="62" spans="1:13" ht="14.5">
      <c r="A62" s="452" t="s">
        <v>14</v>
      </c>
      <c r="B62" s="445">
        <v>1836</v>
      </c>
      <c r="C62" s="271"/>
      <c r="D62" s="271"/>
      <c r="E62" s="271"/>
      <c r="F62" s="271"/>
      <c r="G62" s="271"/>
      <c r="H62" s="271"/>
      <c r="I62" s="271"/>
      <c r="J62" s="271"/>
      <c r="K62" s="271"/>
      <c r="L62" s="271"/>
      <c r="M62" s="271"/>
    </row>
    <row r="63" spans="1:13" ht="14.5">
      <c r="A63" s="453" t="s">
        <v>241</v>
      </c>
      <c r="B63" s="444">
        <v>333</v>
      </c>
      <c r="C63" s="271"/>
      <c r="D63" s="271"/>
      <c r="E63" s="271"/>
      <c r="F63" s="271"/>
      <c r="G63" s="271"/>
      <c r="H63" s="271"/>
      <c r="I63" s="271"/>
      <c r="J63" s="271"/>
      <c r="K63" s="271"/>
      <c r="L63" s="271"/>
      <c r="M63" s="271"/>
    </row>
    <row r="64" spans="1:13" ht="14.5">
      <c r="A64" s="452" t="s">
        <v>12</v>
      </c>
      <c r="B64" s="445">
        <v>1174</v>
      </c>
      <c r="C64" s="271"/>
      <c r="D64" s="271"/>
      <c r="E64" s="271"/>
      <c r="F64" s="271"/>
      <c r="G64" s="271"/>
      <c r="H64" s="271"/>
      <c r="I64" s="271"/>
      <c r="J64" s="271"/>
      <c r="K64" s="271"/>
      <c r="L64" s="271"/>
      <c r="M64" s="271"/>
    </row>
    <row r="65" spans="1:13" ht="14.5">
      <c r="A65" s="453" t="s">
        <v>11</v>
      </c>
      <c r="B65" s="444">
        <v>2842</v>
      </c>
      <c r="C65" s="271"/>
      <c r="D65" s="271"/>
      <c r="E65" s="271"/>
      <c r="F65" s="271"/>
      <c r="G65" s="271"/>
      <c r="H65" s="271"/>
      <c r="I65" s="271"/>
      <c r="J65" s="271"/>
      <c r="K65" s="271"/>
      <c r="L65" s="271"/>
      <c r="M65" s="271"/>
    </row>
    <row r="66" spans="1:13" ht="14.5">
      <c r="A66" s="454" t="s">
        <v>10</v>
      </c>
      <c r="B66" s="445">
        <v>687</v>
      </c>
      <c r="C66" s="271"/>
      <c r="D66" s="271"/>
      <c r="E66" s="271"/>
      <c r="F66" s="271"/>
      <c r="G66" s="271"/>
      <c r="H66" s="271"/>
      <c r="I66" s="271"/>
      <c r="J66" s="271"/>
      <c r="K66" s="271"/>
      <c r="L66" s="271"/>
      <c r="M66" s="271"/>
    </row>
    <row r="67" spans="1:13" ht="14.5">
      <c r="A67" s="453" t="s">
        <v>9</v>
      </c>
      <c r="B67" s="444">
        <v>2978</v>
      </c>
      <c r="C67" s="271"/>
      <c r="D67" s="271"/>
      <c r="E67" s="271"/>
      <c r="F67" s="271"/>
      <c r="G67" s="271"/>
      <c r="H67" s="271"/>
      <c r="I67" s="271"/>
      <c r="J67" s="271"/>
      <c r="K67" s="271"/>
      <c r="L67" s="271"/>
      <c r="M67" s="271"/>
    </row>
    <row r="68" spans="1:13" ht="14.5">
      <c r="A68" s="454" t="s">
        <v>8</v>
      </c>
      <c r="B68" s="445">
        <v>9093</v>
      </c>
      <c r="C68" s="271"/>
      <c r="D68" s="271"/>
      <c r="E68" s="271"/>
      <c r="F68" s="271"/>
      <c r="G68" s="271"/>
      <c r="H68" s="271"/>
      <c r="I68" s="271"/>
      <c r="J68" s="271"/>
      <c r="K68" s="271"/>
      <c r="L68" s="271"/>
      <c r="M68" s="271"/>
    </row>
    <row r="69" spans="1:13" ht="14.5">
      <c r="A69" s="453" t="s">
        <v>7</v>
      </c>
      <c r="B69" s="444">
        <v>1972</v>
      </c>
      <c r="C69" s="271"/>
      <c r="D69" s="271"/>
      <c r="E69" s="271"/>
      <c r="F69" s="271"/>
      <c r="G69" s="271"/>
      <c r="H69" s="271"/>
      <c r="I69" s="271"/>
      <c r="J69" s="271"/>
      <c r="K69" s="271"/>
      <c r="L69" s="271"/>
      <c r="M69" s="271"/>
    </row>
    <row r="70" spans="1:13" ht="14.5">
      <c r="A70" s="452" t="s">
        <v>6</v>
      </c>
      <c r="B70" s="445">
        <v>433</v>
      </c>
      <c r="C70" s="271"/>
      <c r="D70" s="271"/>
      <c r="E70" s="271"/>
      <c r="F70" s="271"/>
      <c r="G70" s="271"/>
      <c r="H70" s="271"/>
      <c r="I70" s="271"/>
      <c r="J70" s="271"/>
      <c r="K70" s="271"/>
      <c r="L70" s="271"/>
      <c r="M70" s="271"/>
    </row>
    <row r="71" spans="1:13" ht="14.5">
      <c r="A71" s="453" t="s">
        <v>5</v>
      </c>
      <c r="B71" s="444">
        <v>3473</v>
      </c>
      <c r="C71" s="271"/>
      <c r="D71" s="271"/>
      <c r="E71" s="271"/>
      <c r="F71" s="271"/>
      <c r="G71" s="271"/>
      <c r="H71" s="271"/>
      <c r="I71" s="271"/>
      <c r="J71" s="271"/>
      <c r="K71" s="271"/>
      <c r="L71" s="271"/>
      <c r="M71" s="271"/>
    </row>
    <row r="72" spans="1:13" ht="14.5">
      <c r="A72" s="454" t="s">
        <v>4</v>
      </c>
      <c r="B72" s="445">
        <v>1338</v>
      </c>
      <c r="C72" s="271"/>
      <c r="D72" s="271"/>
      <c r="E72" s="271"/>
      <c r="F72" s="271"/>
      <c r="G72" s="271"/>
      <c r="H72" s="271"/>
      <c r="I72" s="271"/>
      <c r="J72" s="271"/>
      <c r="K72" s="271"/>
      <c r="L72" s="271"/>
      <c r="M72" s="271"/>
    </row>
    <row r="73" spans="1:13" ht="14.5">
      <c r="A73" s="453" t="s">
        <v>3</v>
      </c>
      <c r="B73" s="444">
        <v>1570</v>
      </c>
      <c r="C73" s="271"/>
      <c r="D73" s="271"/>
      <c r="E73" s="271"/>
      <c r="F73" s="271"/>
      <c r="G73" s="271"/>
      <c r="H73" s="271"/>
      <c r="I73" s="271"/>
      <c r="J73" s="271"/>
      <c r="K73" s="271"/>
      <c r="L73" s="271"/>
      <c r="M73" s="271"/>
    </row>
    <row r="74" spans="1:13" ht="14.25" customHeight="1" thickBot="1">
      <c r="A74" s="452" t="s">
        <v>2</v>
      </c>
      <c r="B74" s="445">
        <v>987</v>
      </c>
      <c r="C74" s="271"/>
      <c r="D74" s="271"/>
      <c r="E74" s="271"/>
      <c r="F74" s="271"/>
      <c r="G74" s="271"/>
      <c r="H74" s="271"/>
      <c r="I74" s="271"/>
      <c r="J74" s="271"/>
      <c r="K74" s="271"/>
      <c r="L74" s="271"/>
      <c r="M74" s="271"/>
    </row>
    <row r="75" spans="1:13" ht="14.5">
      <c r="A75" s="455" t="s">
        <v>17</v>
      </c>
      <c r="B75" s="448">
        <f>SUM(B59:B60,B63,B64,B65,B67,B68,B69,B70,B73)</f>
        <v>29289</v>
      </c>
      <c r="C75" s="160"/>
      <c r="D75" s="271"/>
      <c r="E75" s="271"/>
      <c r="F75" s="271"/>
      <c r="G75" s="271"/>
      <c r="H75" s="271"/>
      <c r="I75" s="271"/>
      <c r="J75" s="271"/>
      <c r="K75" s="271"/>
      <c r="L75" s="271"/>
      <c r="M75" s="271"/>
    </row>
    <row r="76" spans="1:13" ht="14.5">
      <c r="A76" s="456" t="s">
        <v>19</v>
      </c>
      <c r="B76" s="449">
        <f>SUM(B61:B62,B66,B71:B72,B74)</f>
        <v>12194</v>
      </c>
      <c r="C76" s="160"/>
      <c r="D76" s="271"/>
      <c r="E76" s="271"/>
      <c r="F76" s="271"/>
      <c r="G76" s="271"/>
      <c r="H76" s="271"/>
      <c r="I76" s="271"/>
      <c r="J76" s="271"/>
      <c r="K76" s="271"/>
      <c r="L76" s="271"/>
      <c r="M76" s="271"/>
    </row>
    <row r="77" spans="1:13" ht="15" thickBot="1">
      <c r="A77" s="457" t="s">
        <v>20</v>
      </c>
      <c r="B77" s="450">
        <f>SUM(B75:B76)</f>
        <v>41483</v>
      </c>
      <c r="C77" s="271"/>
      <c r="D77" s="271"/>
      <c r="E77" s="271"/>
      <c r="F77" s="271"/>
      <c r="G77" s="271"/>
      <c r="H77" s="271"/>
      <c r="I77" s="271"/>
      <c r="J77" s="271"/>
      <c r="K77" s="271"/>
      <c r="L77" s="271"/>
      <c r="M77" s="271"/>
    </row>
    <row r="78" spans="1:13" ht="30.75" customHeight="1">
      <c r="A78" s="888" t="s">
        <v>325</v>
      </c>
      <c r="B78" s="888"/>
      <c r="C78" s="271"/>
      <c r="D78" s="271"/>
      <c r="E78" s="271"/>
      <c r="F78" s="271"/>
      <c r="G78" s="271"/>
      <c r="H78" s="271"/>
      <c r="I78" s="271"/>
      <c r="J78" s="271"/>
      <c r="K78" s="271"/>
      <c r="L78" s="271"/>
      <c r="M78" s="271"/>
    </row>
    <row r="79" spans="1:13" ht="39" customHeight="1">
      <c r="A79" s="889" t="s">
        <v>77</v>
      </c>
      <c r="B79" s="889"/>
      <c r="C79" s="271"/>
      <c r="D79" s="271"/>
      <c r="E79" s="271"/>
      <c r="F79" s="271"/>
      <c r="G79" s="271"/>
      <c r="H79" s="271"/>
      <c r="I79" s="271"/>
      <c r="J79" s="271"/>
      <c r="K79" s="271"/>
      <c r="L79" s="271"/>
      <c r="M79" s="271"/>
    </row>
    <row r="80" spans="1:13" ht="14.5">
      <c r="A80" s="271"/>
      <c r="B80" s="271"/>
      <c r="C80" s="271"/>
      <c r="D80" s="271"/>
      <c r="E80" s="271"/>
      <c r="F80" s="271"/>
      <c r="G80" s="271"/>
      <c r="H80" s="271"/>
      <c r="I80" s="271"/>
      <c r="J80" s="271"/>
      <c r="K80" s="271"/>
      <c r="L80" s="271"/>
      <c r="M80" s="271"/>
    </row>
    <row r="81" spans="1:13" ht="14.5">
      <c r="A81" s="271"/>
      <c r="B81" s="271"/>
      <c r="C81" s="271"/>
      <c r="D81" s="271"/>
      <c r="E81" s="271"/>
      <c r="F81" s="271"/>
      <c r="G81" s="271"/>
      <c r="H81" s="271"/>
      <c r="I81" s="271"/>
      <c r="J81" s="271"/>
      <c r="K81" s="271"/>
      <c r="L81" s="271"/>
      <c r="M81" s="271"/>
    </row>
    <row r="82" spans="1:13" ht="49.5" customHeight="1">
      <c r="A82" s="885" t="s">
        <v>327</v>
      </c>
      <c r="B82" s="885"/>
      <c r="C82" s="271"/>
      <c r="D82" s="271"/>
      <c r="E82" s="271"/>
      <c r="F82" s="271"/>
      <c r="G82" s="271"/>
      <c r="H82" s="271"/>
      <c r="I82" s="271"/>
      <c r="J82" s="271"/>
      <c r="K82" s="271"/>
      <c r="L82" s="271"/>
      <c r="M82" s="271"/>
    </row>
    <row r="83" spans="1:13" ht="30" customHeight="1">
      <c r="A83" s="865" t="s">
        <v>21</v>
      </c>
      <c r="B83" s="442" t="s">
        <v>24</v>
      </c>
      <c r="C83" s="271"/>
      <c r="D83" s="271"/>
      <c r="E83" s="271"/>
      <c r="F83" s="271"/>
      <c r="G83" s="271"/>
      <c r="H83" s="271"/>
      <c r="I83" s="271"/>
      <c r="J83" s="271"/>
      <c r="K83" s="271"/>
      <c r="L83" s="271"/>
      <c r="M83" s="271"/>
    </row>
    <row r="84" spans="1:13" ht="15" thickBot="1">
      <c r="A84" s="886"/>
      <c r="B84" s="443" t="s">
        <v>0</v>
      </c>
      <c r="C84" s="271"/>
      <c r="D84" s="271"/>
      <c r="E84" s="271"/>
      <c r="F84" s="271"/>
      <c r="G84" s="271"/>
      <c r="H84" s="271"/>
      <c r="I84" s="271"/>
      <c r="J84" s="271"/>
      <c r="K84" s="271"/>
      <c r="L84" s="271"/>
      <c r="M84" s="271"/>
    </row>
    <row r="85" spans="1:13" ht="14.5">
      <c r="A85" s="451" t="s">
        <v>16</v>
      </c>
      <c r="B85" s="564">
        <v>3805</v>
      </c>
      <c r="C85" s="271"/>
      <c r="D85" s="271"/>
      <c r="E85" s="271"/>
      <c r="F85" s="271"/>
      <c r="G85" s="271"/>
      <c r="H85" s="271"/>
      <c r="I85" s="271"/>
      <c r="J85" s="271"/>
      <c r="K85" s="271"/>
      <c r="L85" s="271"/>
      <c r="M85" s="271"/>
    </row>
    <row r="86" spans="1:13" ht="14.5">
      <c r="A86" s="452" t="s">
        <v>15</v>
      </c>
      <c r="B86" s="565">
        <v>3269</v>
      </c>
      <c r="C86" s="271"/>
      <c r="D86" s="271"/>
      <c r="E86" s="271"/>
      <c r="F86" s="271"/>
      <c r="G86" s="271"/>
      <c r="H86" s="271"/>
      <c r="I86" s="271"/>
      <c r="J86" s="271"/>
      <c r="K86" s="271"/>
      <c r="L86" s="271"/>
      <c r="M86" s="271"/>
    </row>
    <row r="87" spans="1:13" ht="14.5">
      <c r="A87" s="453" t="s">
        <v>18</v>
      </c>
      <c r="B87" s="564">
        <v>2664</v>
      </c>
      <c r="C87" s="271"/>
      <c r="D87" s="271"/>
      <c r="E87" s="271"/>
      <c r="F87" s="271"/>
      <c r="G87" s="271"/>
      <c r="H87" s="271"/>
      <c r="I87" s="271"/>
      <c r="J87" s="271"/>
      <c r="K87" s="271"/>
      <c r="L87" s="271"/>
      <c r="M87" s="271"/>
    </row>
    <row r="88" spans="1:13" ht="14.5">
      <c r="A88" s="452" t="s">
        <v>14</v>
      </c>
      <c r="B88" s="565">
        <v>1445</v>
      </c>
      <c r="C88" s="271"/>
      <c r="D88" s="271"/>
      <c r="E88" s="271"/>
      <c r="F88" s="271"/>
      <c r="G88" s="271"/>
      <c r="H88" s="271"/>
      <c r="I88" s="271"/>
      <c r="J88" s="271"/>
      <c r="K88" s="271"/>
      <c r="L88" s="271"/>
      <c r="M88" s="271"/>
    </row>
    <row r="89" spans="1:13" ht="14.5">
      <c r="A89" s="453" t="s">
        <v>13</v>
      </c>
      <c r="B89" s="564">
        <v>250</v>
      </c>
      <c r="C89" s="271"/>
      <c r="D89" s="271"/>
      <c r="E89" s="271"/>
      <c r="F89" s="271"/>
      <c r="G89" s="271"/>
      <c r="H89" s="271"/>
      <c r="I89" s="271"/>
      <c r="J89" s="271"/>
      <c r="K89" s="271"/>
      <c r="L89" s="271"/>
      <c r="M89" s="271"/>
    </row>
    <row r="90" spans="1:13" ht="14.5">
      <c r="A90" s="452" t="s">
        <v>12</v>
      </c>
      <c r="B90" s="565">
        <v>1044</v>
      </c>
      <c r="C90" s="271"/>
      <c r="D90" s="271"/>
      <c r="E90" s="271"/>
      <c r="F90" s="271"/>
      <c r="G90" s="271"/>
      <c r="H90" s="271"/>
      <c r="I90" s="271"/>
      <c r="J90" s="271"/>
      <c r="K90" s="271"/>
      <c r="L90" s="271"/>
      <c r="M90" s="271"/>
    </row>
    <row r="91" spans="1:13" ht="14.5">
      <c r="A91" s="453" t="s">
        <v>11</v>
      </c>
      <c r="B91" s="564">
        <v>2465</v>
      </c>
      <c r="C91" s="271"/>
      <c r="D91" s="271"/>
      <c r="E91" s="271"/>
      <c r="F91" s="271"/>
      <c r="G91" s="271"/>
      <c r="H91" s="271"/>
      <c r="I91" s="271"/>
      <c r="J91" s="271"/>
      <c r="K91" s="271"/>
      <c r="L91" s="271"/>
      <c r="M91" s="271"/>
    </row>
    <row r="92" spans="1:13" ht="14.5">
      <c r="A92" s="454" t="s">
        <v>10</v>
      </c>
      <c r="B92" s="565">
        <v>640</v>
      </c>
      <c r="C92" s="271"/>
      <c r="D92" s="271"/>
      <c r="E92" s="271"/>
      <c r="F92" s="271"/>
      <c r="G92" s="271"/>
      <c r="H92" s="271"/>
      <c r="I92" s="271"/>
      <c r="J92" s="271"/>
      <c r="K92" s="271"/>
      <c r="L92" s="271"/>
      <c r="M92" s="271"/>
    </row>
    <row r="93" spans="1:13" ht="14.5">
      <c r="A93" s="453" t="s">
        <v>9</v>
      </c>
      <c r="B93" s="564">
        <v>2555</v>
      </c>
      <c r="C93" s="271"/>
      <c r="D93" s="271"/>
      <c r="E93" s="271"/>
      <c r="F93" s="271"/>
      <c r="G93" s="271"/>
      <c r="H93" s="271"/>
      <c r="I93" s="271"/>
      <c r="J93" s="271"/>
      <c r="K93" s="271"/>
      <c r="L93" s="271"/>
      <c r="M93" s="271"/>
    </row>
    <row r="94" spans="1:13" ht="14.5">
      <c r="A94" s="454" t="s">
        <v>8</v>
      </c>
      <c r="B94" s="565">
        <v>6305</v>
      </c>
      <c r="C94" s="271"/>
      <c r="D94" s="271"/>
      <c r="E94" s="271"/>
      <c r="F94" s="271"/>
      <c r="G94" s="271"/>
      <c r="H94" s="271"/>
      <c r="I94" s="271"/>
      <c r="J94" s="271"/>
      <c r="K94" s="271"/>
      <c r="L94" s="271"/>
      <c r="M94" s="271"/>
    </row>
    <row r="95" spans="1:13" ht="14.5">
      <c r="A95" s="453" t="s">
        <v>7</v>
      </c>
      <c r="B95" s="564">
        <v>1564</v>
      </c>
      <c r="C95" s="271"/>
      <c r="D95" s="271"/>
      <c r="E95" s="271"/>
      <c r="F95" s="271"/>
      <c r="G95" s="271"/>
      <c r="H95" s="271"/>
      <c r="I95" s="271"/>
      <c r="J95" s="271"/>
      <c r="K95" s="271"/>
      <c r="L95" s="271"/>
      <c r="M95" s="271"/>
    </row>
    <row r="96" spans="1:13" ht="14.5">
      <c r="A96" s="452" t="s">
        <v>6</v>
      </c>
      <c r="B96" s="565">
        <v>351</v>
      </c>
      <c r="C96" s="271"/>
      <c r="D96" s="271"/>
      <c r="E96" s="271"/>
      <c r="F96" s="271"/>
      <c r="G96" s="271"/>
      <c r="H96" s="271"/>
      <c r="I96" s="271"/>
      <c r="J96" s="271"/>
      <c r="K96" s="271"/>
      <c r="L96" s="271"/>
      <c r="M96" s="271"/>
    </row>
    <row r="97" spans="1:13" ht="14.5">
      <c r="A97" s="453" t="s">
        <v>5</v>
      </c>
      <c r="B97" s="564">
        <v>1988</v>
      </c>
      <c r="C97" s="271"/>
      <c r="D97" s="271"/>
      <c r="E97" s="271"/>
      <c r="F97" s="271"/>
      <c r="G97" s="271"/>
      <c r="H97" s="271"/>
      <c r="I97" s="271"/>
      <c r="J97" s="271"/>
      <c r="K97" s="271"/>
      <c r="L97" s="271"/>
      <c r="M97" s="271"/>
    </row>
    <row r="98" spans="1:13" ht="14.5">
      <c r="A98" s="454" t="s">
        <v>4</v>
      </c>
      <c r="B98" s="565">
        <v>1047</v>
      </c>
      <c r="C98" s="271"/>
      <c r="D98" s="271"/>
      <c r="E98" s="271"/>
      <c r="F98" s="271"/>
      <c r="G98" s="271"/>
      <c r="H98" s="271"/>
      <c r="I98" s="271"/>
      <c r="J98" s="271"/>
      <c r="K98" s="271"/>
      <c r="L98" s="271"/>
      <c r="M98" s="271"/>
    </row>
    <row r="99" spans="1:13" ht="14.5">
      <c r="A99" s="453" t="s">
        <v>3</v>
      </c>
      <c r="B99" s="564">
        <v>1036</v>
      </c>
      <c r="C99" s="271"/>
      <c r="D99" s="271"/>
      <c r="E99" s="271"/>
      <c r="F99" s="271"/>
      <c r="G99" s="271"/>
      <c r="H99" s="271"/>
      <c r="I99" s="271"/>
      <c r="J99" s="271"/>
      <c r="K99" s="271"/>
      <c r="L99" s="271"/>
      <c r="M99" s="271"/>
    </row>
    <row r="100" spans="1:13" ht="15" customHeight="1" thickBot="1">
      <c r="A100" s="452" t="s">
        <v>2</v>
      </c>
      <c r="B100" s="565">
        <v>791</v>
      </c>
      <c r="C100" s="271"/>
      <c r="D100" s="271"/>
      <c r="E100" s="271"/>
      <c r="F100" s="271"/>
      <c r="G100" s="271"/>
      <c r="H100" s="271"/>
      <c r="I100" s="271"/>
      <c r="J100" s="271"/>
      <c r="K100" s="271"/>
      <c r="L100" s="271"/>
      <c r="M100" s="271"/>
    </row>
    <row r="101" spans="1:13" ht="14.5">
      <c r="A101" s="455" t="s">
        <v>17</v>
      </c>
      <c r="B101" s="448">
        <f>SUM(B85:B86,B89,B90,B91,B93,B94,B95,B96,B99)</f>
        <v>22644</v>
      </c>
      <c r="C101" s="160"/>
      <c r="D101" s="271"/>
      <c r="E101" s="271"/>
      <c r="F101" s="271"/>
      <c r="G101" s="271"/>
      <c r="H101" s="271"/>
      <c r="I101" s="271"/>
      <c r="J101" s="271"/>
      <c r="K101" s="271"/>
      <c r="L101" s="271"/>
      <c r="M101" s="271"/>
    </row>
    <row r="102" spans="1:13" ht="14.5">
      <c r="A102" s="456" t="s">
        <v>19</v>
      </c>
      <c r="B102" s="449">
        <f>SUM(B87:B88,B92,B97:B98,B100)</f>
        <v>8575</v>
      </c>
      <c r="C102" s="160"/>
      <c r="D102" s="271"/>
      <c r="E102" s="271"/>
      <c r="F102" s="271"/>
      <c r="G102" s="271"/>
      <c r="H102" s="271"/>
      <c r="I102" s="271"/>
      <c r="J102" s="271"/>
      <c r="K102" s="271"/>
      <c r="L102" s="271"/>
      <c r="M102" s="271"/>
    </row>
    <row r="103" spans="1:13" ht="15" thickBot="1">
      <c r="A103" s="457" t="s">
        <v>20</v>
      </c>
      <c r="B103" s="450">
        <f>SUM(B101:B102)</f>
        <v>31219</v>
      </c>
      <c r="C103" s="271"/>
      <c r="D103" s="271"/>
      <c r="E103" s="271"/>
      <c r="F103" s="271"/>
      <c r="G103" s="271"/>
      <c r="H103" s="271"/>
      <c r="I103" s="271"/>
      <c r="J103" s="271"/>
      <c r="K103" s="271"/>
      <c r="L103" s="271"/>
      <c r="M103" s="271"/>
    </row>
    <row r="104" spans="1:13" ht="41.25" customHeight="1">
      <c r="A104" s="889" t="s">
        <v>45</v>
      </c>
      <c r="B104" s="889"/>
      <c r="C104" s="271"/>
      <c r="D104" s="271"/>
      <c r="E104" s="271"/>
      <c r="F104" s="271"/>
      <c r="G104" s="271"/>
      <c r="H104" s="271"/>
      <c r="I104" s="271"/>
      <c r="J104" s="271"/>
      <c r="K104" s="271"/>
      <c r="L104" s="271"/>
      <c r="M104" s="271"/>
    </row>
    <row r="105" spans="1:13" ht="14.5">
      <c r="A105" s="271"/>
      <c r="B105" s="271"/>
      <c r="C105" s="271"/>
      <c r="D105" s="271"/>
      <c r="E105" s="271"/>
      <c r="F105" s="271"/>
      <c r="G105" s="271"/>
      <c r="H105" s="271"/>
      <c r="I105" s="271"/>
      <c r="J105" s="271"/>
      <c r="K105" s="271"/>
      <c r="L105" s="271"/>
      <c r="M105" s="271"/>
    </row>
    <row r="106" spans="1:13" ht="23.5">
      <c r="A106" s="795">
        <v>2019</v>
      </c>
      <c r="B106" s="795"/>
      <c r="C106" s="271"/>
      <c r="D106" s="271"/>
      <c r="E106" s="271"/>
      <c r="F106" s="271"/>
      <c r="G106" s="271"/>
      <c r="H106" s="271"/>
      <c r="I106" s="271"/>
      <c r="J106" s="271"/>
      <c r="K106" s="271"/>
      <c r="L106" s="271"/>
      <c r="M106" s="271"/>
    </row>
    <row r="107" spans="1:13" ht="14.15" customHeight="1">
      <c r="A107" s="271"/>
      <c r="B107" s="271"/>
      <c r="C107" s="271"/>
      <c r="D107" s="271"/>
      <c r="E107" s="271"/>
      <c r="F107" s="271"/>
      <c r="G107" s="271"/>
      <c r="H107" s="271"/>
      <c r="I107" s="271"/>
      <c r="J107" s="271"/>
      <c r="K107" s="271"/>
      <c r="L107" s="271"/>
      <c r="M107" s="271"/>
    </row>
    <row r="108" spans="1:13" ht="46.5" customHeight="1">
      <c r="A108" s="890" t="s">
        <v>328</v>
      </c>
      <c r="B108" s="890"/>
      <c r="C108" s="271"/>
      <c r="D108" s="271"/>
      <c r="E108" s="271"/>
      <c r="F108" s="271"/>
      <c r="G108" s="271"/>
      <c r="H108" s="271"/>
      <c r="I108" s="271"/>
      <c r="J108" s="271"/>
      <c r="K108" s="271"/>
      <c r="L108" s="271"/>
      <c r="M108" s="271"/>
    </row>
    <row r="109" spans="1:13" ht="29">
      <c r="A109" s="865" t="s">
        <v>21</v>
      </c>
      <c r="B109" s="442" t="s">
        <v>324</v>
      </c>
      <c r="C109" s="271"/>
      <c r="D109" s="271"/>
      <c r="E109" s="271"/>
      <c r="F109" s="271"/>
      <c r="G109" s="271"/>
      <c r="H109" s="271"/>
      <c r="I109" s="271"/>
      <c r="J109" s="271"/>
      <c r="K109" s="271"/>
      <c r="L109" s="271"/>
      <c r="M109" s="271"/>
    </row>
    <row r="110" spans="1:13" ht="15" thickBot="1">
      <c r="A110" s="886"/>
      <c r="B110" s="443" t="s">
        <v>0</v>
      </c>
      <c r="C110" s="271"/>
      <c r="D110" s="271"/>
      <c r="E110" s="271"/>
      <c r="F110" s="271"/>
      <c r="G110" s="271"/>
      <c r="H110" s="271"/>
      <c r="I110" s="271"/>
      <c r="J110" s="271"/>
      <c r="K110" s="271"/>
      <c r="L110" s="271"/>
      <c r="M110" s="271"/>
    </row>
    <row r="111" spans="1:13" ht="14.5">
      <c r="A111" s="451" t="s">
        <v>16</v>
      </c>
      <c r="B111" s="444">
        <v>4965</v>
      </c>
      <c r="C111" s="271"/>
      <c r="D111" s="271"/>
      <c r="E111" s="271"/>
      <c r="F111" s="271"/>
      <c r="G111" s="271"/>
      <c r="H111" s="271"/>
      <c r="I111" s="271"/>
      <c r="J111" s="271"/>
      <c r="K111" s="271"/>
      <c r="L111" s="271"/>
      <c r="M111" s="271"/>
    </row>
    <row r="112" spans="1:13" ht="14.5">
      <c r="A112" s="452" t="s">
        <v>15</v>
      </c>
      <c r="B112" s="445">
        <v>3481</v>
      </c>
      <c r="C112" s="271"/>
      <c r="D112" s="271"/>
      <c r="E112" s="271"/>
      <c r="F112" s="271"/>
      <c r="G112" s="271"/>
      <c r="H112" s="271"/>
      <c r="I112" s="271"/>
      <c r="J112" s="271"/>
      <c r="K112" s="271"/>
      <c r="L112" s="271"/>
      <c r="M112" s="271"/>
    </row>
    <row r="113" spans="1:13" ht="14.5">
      <c r="A113" s="453" t="s">
        <v>18</v>
      </c>
      <c r="B113" s="444">
        <v>3884</v>
      </c>
      <c r="C113" s="271"/>
      <c r="D113" s="271"/>
      <c r="E113" s="271"/>
      <c r="F113" s="271"/>
      <c r="G113" s="271"/>
      <c r="H113" s="271"/>
      <c r="I113" s="271"/>
      <c r="J113" s="271"/>
      <c r="K113" s="271"/>
      <c r="L113" s="271"/>
      <c r="M113" s="271"/>
    </row>
    <row r="114" spans="1:13" ht="14.5">
      <c r="A114" s="452" t="s">
        <v>14</v>
      </c>
      <c r="B114" s="445">
        <v>1840</v>
      </c>
      <c r="C114" s="271"/>
      <c r="D114" s="271"/>
      <c r="E114" s="271"/>
      <c r="F114" s="271"/>
      <c r="G114" s="271"/>
      <c r="H114" s="271"/>
      <c r="I114" s="271"/>
      <c r="J114" s="271"/>
      <c r="K114" s="271"/>
      <c r="L114" s="271"/>
      <c r="M114" s="271"/>
    </row>
    <row r="115" spans="1:13" ht="14.5">
      <c r="A115" s="453" t="s">
        <v>13</v>
      </c>
      <c r="B115" s="444">
        <v>268</v>
      </c>
      <c r="C115" s="271"/>
      <c r="D115" s="271"/>
      <c r="E115" s="271"/>
      <c r="F115" s="271"/>
      <c r="G115" s="271"/>
      <c r="H115" s="271"/>
      <c r="I115" s="271"/>
      <c r="J115" s="271"/>
      <c r="K115" s="271"/>
      <c r="L115" s="271"/>
      <c r="M115" s="271"/>
    </row>
    <row r="116" spans="1:13" ht="14.5">
      <c r="A116" s="452" t="s">
        <v>12</v>
      </c>
      <c r="B116" s="445">
        <v>944</v>
      </c>
      <c r="C116" s="271"/>
      <c r="D116" s="271"/>
      <c r="E116" s="271"/>
      <c r="F116" s="271"/>
      <c r="G116" s="271"/>
      <c r="H116" s="271"/>
      <c r="I116" s="271"/>
      <c r="J116" s="271"/>
      <c r="K116" s="271"/>
      <c r="L116" s="271"/>
      <c r="M116" s="271"/>
    </row>
    <row r="117" spans="1:13" ht="14.5">
      <c r="A117" s="453" t="s">
        <v>11</v>
      </c>
      <c r="B117" s="444">
        <v>2486</v>
      </c>
      <c r="C117" s="271"/>
      <c r="D117" s="271"/>
      <c r="E117" s="271"/>
      <c r="F117" s="271"/>
      <c r="G117" s="271"/>
      <c r="H117" s="271"/>
      <c r="I117" s="271"/>
      <c r="J117" s="271"/>
      <c r="K117" s="271"/>
      <c r="L117" s="271"/>
      <c r="M117" s="271"/>
    </row>
    <row r="118" spans="1:13" ht="14.5">
      <c r="A118" s="454" t="s">
        <v>10</v>
      </c>
      <c r="B118" s="445">
        <v>761</v>
      </c>
      <c r="C118" s="271"/>
      <c r="D118" s="271"/>
      <c r="E118" s="271"/>
      <c r="F118" s="271"/>
      <c r="G118" s="271"/>
      <c r="H118" s="271"/>
      <c r="I118" s="271"/>
      <c r="J118" s="271"/>
      <c r="K118" s="271"/>
      <c r="L118" s="271"/>
      <c r="M118" s="271"/>
    </row>
    <row r="119" spans="1:13" ht="14.5">
      <c r="A119" s="453" t="s">
        <v>9</v>
      </c>
      <c r="B119" s="444">
        <v>2981</v>
      </c>
      <c r="C119" s="271"/>
      <c r="D119" s="271"/>
      <c r="E119" s="271"/>
      <c r="F119" s="271"/>
      <c r="G119" s="271"/>
      <c r="H119" s="271"/>
      <c r="I119" s="271"/>
      <c r="J119" s="271"/>
      <c r="K119" s="271"/>
      <c r="L119" s="271"/>
      <c r="M119" s="271"/>
    </row>
    <row r="120" spans="1:13" ht="14.5">
      <c r="A120" s="454" t="s">
        <v>8</v>
      </c>
      <c r="B120" s="445">
        <v>8781</v>
      </c>
      <c r="C120" s="271"/>
      <c r="D120" s="271"/>
      <c r="E120" s="271"/>
      <c r="F120" s="271"/>
      <c r="G120" s="271"/>
      <c r="H120" s="271"/>
      <c r="I120" s="271"/>
      <c r="J120" s="271"/>
      <c r="K120" s="271"/>
      <c r="L120" s="271"/>
      <c r="M120" s="271"/>
    </row>
    <row r="121" spans="1:13" ht="14.5">
      <c r="A121" s="453" t="s">
        <v>7</v>
      </c>
      <c r="B121" s="444">
        <v>1952</v>
      </c>
      <c r="C121" s="271"/>
      <c r="D121" s="297"/>
      <c r="E121" s="271"/>
      <c r="F121" s="271"/>
      <c r="G121" s="271"/>
      <c r="H121" s="271"/>
      <c r="I121" s="271"/>
      <c r="J121" s="271"/>
      <c r="K121" s="271"/>
      <c r="L121" s="271"/>
      <c r="M121" s="271"/>
    </row>
    <row r="122" spans="1:13" ht="14.5">
      <c r="A122" s="452" t="s">
        <v>6</v>
      </c>
      <c r="B122" s="445">
        <v>467</v>
      </c>
      <c r="C122" s="271"/>
      <c r="D122" s="271"/>
      <c r="E122" s="271"/>
      <c r="F122" s="271"/>
      <c r="G122" s="271"/>
      <c r="H122" s="271"/>
      <c r="I122" s="271"/>
      <c r="J122" s="271"/>
      <c r="K122" s="271"/>
      <c r="L122" s="271"/>
      <c r="M122" s="271"/>
    </row>
    <row r="123" spans="1:13" ht="14.5">
      <c r="A123" s="453" t="s">
        <v>5</v>
      </c>
      <c r="B123" s="444">
        <v>2884</v>
      </c>
      <c r="C123" s="271"/>
      <c r="D123" s="271"/>
      <c r="E123" s="271"/>
      <c r="F123" s="271"/>
      <c r="G123" s="271"/>
      <c r="H123" s="271"/>
      <c r="I123" s="271"/>
      <c r="J123" s="271"/>
      <c r="K123" s="271"/>
      <c r="L123" s="271"/>
      <c r="M123" s="271"/>
    </row>
    <row r="124" spans="1:13" ht="14.5">
      <c r="A124" s="454" t="s">
        <v>4</v>
      </c>
      <c r="B124" s="445">
        <v>1344</v>
      </c>
      <c r="C124" s="271"/>
      <c r="D124" s="271"/>
      <c r="E124" s="271"/>
      <c r="F124" s="271"/>
      <c r="G124" s="271"/>
      <c r="H124" s="271"/>
      <c r="I124" s="271"/>
      <c r="J124" s="271"/>
      <c r="K124" s="271"/>
      <c r="L124" s="271"/>
      <c r="M124" s="271"/>
    </row>
    <row r="125" spans="1:13" ht="14.5">
      <c r="A125" s="453" t="s">
        <v>3</v>
      </c>
      <c r="B125" s="444">
        <v>1475</v>
      </c>
      <c r="C125" s="271"/>
      <c r="D125" s="271"/>
      <c r="E125" s="271"/>
      <c r="F125" s="271"/>
      <c r="G125" s="271"/>
      <c r="H125" s="271"/>
      <c r="I125" s="271"/>
      <c r="J125" s="271"/>
      <c r="K125" s="271"/>
      <c r="L125" s="271"/>
      <c r="M125" s="271"/>
    </row>
    <row r="126" spans="1:13" ht="15" thickBot="1">
      <c r="A126" s="452" t="s">
        <v>2</v>
      </c>
      <c r="B126" s="445">
        <v>1015</v>
      </c>
      <c r="C126" s="271"/>
      <c r="D126" s="271"/>
      <c r="E126" s="271"/>
      <c r="F126" s="271"/>
      <c r="G126" s="271"/>
      <c r="H126" s="271"/>
      <c r="I126" s="271"/>
      <c r="J126" s="271"/>
      <c r="K126" s="271"/>
      <c r="L126" s="271"/>
      <c r="M126" s="271"/>
    </row>
    <row r="127" spans="1:13" ht="14.5">
      <c r="A127" s="455" t="s">
        <v>17</v>
      </c>
      <c r="B127" s="448">
        <v>27800</v>
      </c>
      <c r="C127" s="271"/>
      <c r="D127" s="271"/>
      <c r="E127" s="271"/>
      <c r="F127" s="271"/>
      <c r="G127" s="271"/>
      <c r="H127" s="271"/>
      <c r="I127" s="271"/>
      <c r="J127" s="271"/>
      <c r="K127" s="271"/>
      <c r="L127" s="271"/>
      <c r="M127" s="271"/>
    </row>
    <row r="128" spans="1:13" ht="14.5">
      <c r="A128" s="456" t="s">
        <v>19</v>
      </c>
      <c r="B128" s="449">
        <v>11728</v>
      </c>
      <c r="C128" s="271"/>
      <c r="D128" s="271"/>
      <c r="E128" s="271"/>
      <c r="F128" s="271"/>
      <c r="G128" s="271"/>
      <c r="H128" s="271"/>
      <c r="I128" s="271"/>
      <c r="J128" s="271"/>
      <c r="K128" s="271"/>
      <c r="L128" s="271"/>
      <c r="M128" s="271"/>
    </row>
    <row r="129" spans="1:13" ht="15" customHeight="1" thickBot="1">
      <c r="A129" s="457" t="s">
        <v>20</v>
      </c>
      <c r="B129" s="450">
        <v>39528</v>
      </c>
      <c r="C129" s="271"/>
      <c r="D129" s="271"/>
      <c r="E129" s="271"/>
      <c r="F129" s="271"/>
      <c r="G129" s="271"/>
      <c r="H129" s="271"/>
      <c r="I129" s="271"/>
      <c r="J129" s="271"/>
      <c r="K129" s="271"/>
      <c r="L129" s="271"/>
      <c r="M129" s="271"/>
    </row>
    <row r="130" spans="1:13" ht="37.5" customHeight="1">
      <c r="A130" s="889" t="s">
        <v>45</v>
      </c>
      <c r="B130" s="889"/>
      <c r="C130" s="271"/>
      <c r="D130" s="271"/>
      <c r="E130" s="271"/>
      <c r="F130" s="271"/>
      <c r="G130" s="271"/>
      <c r="H130" s="271"/>
      <c r="I130" s="271"/>
      <c r="J130" s="271"/>
      <c r="K130" s="271"/>
      <c r="L130" s="271"/>
      <c r="M130" s="271"/>
    </row>
    <row r="131" spans="1:13" ht="14.5">
      <c r="A131" s="271"/>
      <c r="B131" s="271"/>
      <c r="C131" s="271"/>
      <c r="D131" s="271"/>
      <c r="E131" s="271"/>
      <c r="F131" s="271"/>
      <c r="G131" s="271"/>
      <c r="H131" s="271"/>
      <c r="I131" s="271"/>
      <c r="J131" s="271"/>
      <c r="K131" s="271"/>
      <c r="L131" s="271"/>
      <c r="M131" s="271"/>
    </row>
    <row r="132" spans="1:13" ht="14.5">
      <c r="A132" s="271"/>
      <c r="B132" s="271"/>
      <c r="C132" s="271"/>
      <c r="D132" s="271"/>
      <c r="E132" s="271"/>
      <c r="F132" s="271"/>
      <c r="G132" s="271"/>
      <c r="H132" s="271"/>
      <c r="I132" s="271"/>
      <c r="J132" s="271"/>
      <c r="K132" s="271"/>
      <c r="L132" s="271"/>
      <c r="M132" s="271"/>
    </row>
    <row r="133" spans="1:13" ht="45" customHeight="1">
      <c r="A133" s="890" t="s">
        <v>330</v>
      </c>
      <c r="B133" s="890"/>
      <c r="C133" s="271"/>
      <c r="D133" s="271"/>
      <c r="E133" s="271"/>
      <c r="F133" s="271"/>
      <c r="G133" s="271"/>
      <c r="H133" s="271"/>
      <c r="I133" s="271"/>
      <c r="J133" s="271"/>
      <c r="K133" s="271"/>
      <c r="L133" s="271"/>
      <c r="M133" s="271"/>
    </row>
    <row r="134" spans="1:13" ht="43.5">
      <c r="A134" s="865" t="s">
        <v>21</v>
      </c>
      <c r="B134" s="442" t="s">
        <v>24</v>
      </c>
      <c r="C134" s="271"/>
      <c r="D134" s="271"/>
      <c r="E134" s="271"/>
      <c r="F134" s="271"/>
      <c r="G134" s="271"/>
      <c r="H134" s="271"/>
      <c r="I134" s="271"/>
      <c r="J134" s="271"/>
      <c r="K134" s="271"/>
      <c r="L134" s="271"/>
      <c r="M134" s="271"/>
    </row>
    <row r="135" spans="1:13" ht="15" thickBot="1">
      <c r="A135" s="886"/>
      <c r="B135" s="443" t="s">
        <v>0</v>
      </c>
      <c r="C135" s="271"/>
      <c r="D135" s="271"/>
      <c r="E135" s="271"/>
      <c r="F135" s="271"/>
      <c r="G135" s="271"/>
      <c r="H135" s="271"/>
      <c r="I135" s="271"/>
      <c r="J135" s="271"/>
      <c r="K135" s="271"/>
      <c r="L135" s="271"/>
      <c r="M135" s="271"/>
    </row>
    <row r="136" spans="1:13" ht="14.5">
      <c r="A136" s="451" t="s">
        <v>16</v>
      </c>
      <c r="B136" s="564">
        <v>3889</v>
      </c>
      <c r="C136" s="271"/>
      <c r="D136" s="271"/>
      <c r="E136" s="271"/>
      <c r="F136" s="271"/>
      <c r="G136" s="271"/>
      <c r="H136" s="271"/>
      <c r="I136" s="271"/>
      <c r="J136" s="271"/>
      <c r="K136" s="271"/>
      <c r="L136" s="271"/>
      <c r="M136" s="271"/>
    </row>
    <row r="137" spans="1:13" ht="14.5">
      <c r="A137" s="452" t="s">
        <v>15</v>
      </c>
      <c r="B137" s="565">
        <v>3035</v>
      </c>
      <c r="C137" s="271"/>
      <c r="D137" s="271"/>
      <c r="E137" s="271"/>
      <c r="F137" s="271"/>
      <c r="G137" s="271"/>
      <c r="H137" s="271"/>
      <c r="I137" s="271"/>
      <c r="J137" s="271"/>
      <c r="K137" s="271"/>
      <c r="L137" s="271"/>
      <c r="M137" s="271"/>
    </row>
    <row r="138" spans="1:13" ht="14.5">
      <c r="A138" s="453" t="s">
        <v>18</v>
      </c>
      <c r="B138" s="564">
        <v>2495</v>
      </c>
      <c r="C138" s="271"/>
      <c r="D138" s="271"/>
      <c r="E138" s="271"/>
      <c r="F138" s="271"/>
      <c r="G138" s="271"/>
      <c r="H138" s="271"/>
      <c r="I138" s="271"/>
      <c r="J138" s="271"/>
      <c r="K138" s="271"/>
      <c r="L138" s="271"/>
      <c r="M138" s="271"/>
    </row>
    <row r="139" spans="1:13" ht="14.5">
      <c r="A139" s="452" t="s">
        <v>14</v>
      </c>
      <c r="B139" s="565">
        <v>1306</v>
      </c>
      <c r="C139" s="271"/>
      <c r="D139" s="271"/>
      <c r="E139" s="271"/>
      <c r="F139" s="271"/>
      <c r="G139" s="271"/>
      <c r="H139" s="271"/>
      <c r="I139" s="271"/>
      <c r="J139" s="271"/>
      <c r="K139" s="271"/>
      <c r="L139" s="271"/>
      <c r="M139" s="271"/>
    </row>
    <row r="140" spans="1:13" ht="14.5">
      <c r="A140" s="453" t="s">
        <v>13</v>
      </c>
      <c r="B140" s="564">
        <v>256</v>
      </c>
      <c r="C140" s="271"/>
      <c r="D140" s="271"/>
      <c r="E140" s="271"/>
      <c r="F140" s="271"/>
      <c r="G140" s="271"/>
      <c r="H140" s="271"/>
      <c r="I140" s="271"/>
      <c r="J140" s="271"/>
      <c r="K140" s="271"/>
      <c r="L140" s="271"/>
      <c r="M140" s="271"/>
    </row>
    <row r="141" spans="1:13" ht="14.5">
      <c r="A141" s="452" t="s">
        <v>12</v>
      </c>
      <c r="B141" s="565">
        <v>1055</v>
      </c>
      <c r="C141" s="271"/>
      <c r="D141" s="271"/>
      <c r="E141" s="271"/>
      <c r="F141" s="271"/>
      <c r="G141" s="271"/>
      <c r="H141" s="271"/>
      <c r="I141" s="271"/>
      <c r="J141" s="271"/>
      <c r="K141" s="271"/>
      <c r="L141" s="271"/>
      <c r="M141" s="271"/>
    </row>
    <row r="142" spans="1:13" ht="14.5">
      <c r="A142" s="453" t="s">
        <v>11</v>
      </c>
      <c r="B142" s="564">
        <v>2837</v>
      </c>
      <c r="C142" s="271"/>
      <c r="D142" s="271"/>
      <c r="E142" s="271"/>
      <c r="F142" s="271"/>
      <c r="G142" s="271"/>
      <c r="H142" s="271"/>
      <c r="I142" s="271"/>
      <c r="J142" s="271"/>
      <c r="K142" s="271"/>
      <c r="L142" s="271"/>
      <c r="M142" s="271"/>
    </row>
    <row r="143" spans="1:13" ht="14.5">
      <c r="A143" s="454" t="s">
        <v>10</v>
      </c>
      <c r="B143" s="565">
        <v>525</v>
      </c>
      <c r="C143" s="271"/>
      <c r="D143" s="271"/>
      <c r="E143" s="271"/>
      <c r="F143" s="271"/>
      <c r="G143" s="271"/>
      <c r="H143" s="271"/>
      <c r="I143" s="271"/>
      <c r="J143" s="271"/>
      <c r="K143" s="271"/>
      <c r="L143" s="271"/>
      <c r="M143" s="271"/>
    </row>
    <row r="144" spans="1:13" ht="14.5">
      <c r="A144" s="453" t="s">
        <v>9</v>
      </c>
      <c r="B144" s="564">
        <v>2528</v>
      </c>
      <c r="C144" s="271"/>
      <c r="D144" s="271"/>
      <c r="E144" s="271"/>
      <c r="F144" s="271"/>
      <c r="G144" s="271"/>
      <c r="H144" s="271"/>
      <c r="I144" s="271"/>
      <c r="J144" s="271"/>
      <c r="K144" s="271"/>
      <c r="L144" s="271"/>
      <c r="M144" s="271"/>
    </row>
    <row r="145" spans="1:13" ht="14.5">
      <c r="A145" s="454" t="s">
        <v>8</v>
      </c>
      <c r="B145" s="565">
        <v>6470</v>
      </c>
      <c r="C145" s="271"/>
      <c r="D145" s="271"/>
      <c r="E145" s="271"/>
      <c r="F145" s="271"/>
      <c r="G145" s="271"/>
      <c r="H145" s="271"/>
      <c r="I145" s="271"/>
      <c r="J145" s="271"/>
      <c r="K145" s="271"/>
      <c r="L145" s="271"/>
      <c r="M145" s="271"/>
    </row>
    <row r="146" spans="1:13" ht="14.5">
      <c r="A146" s="453" t="s">
        <v>7</v>
      </c>
      <c r="B146" s="564">
        <v>1658</v>
      </c>
      <c r="C146" s="271"/>
      <c r="D146" s="271"/>
      <c r="E146" s="271"/>
      <c r="F146" s="271"/>
      <c r="G146" s="271"/>
      <c r="H146" s="271"/>
      <c r="I146" s="271"/>
      <c r="J146" s="271"/>
      <c r="K146" s="271"/>
      <c r="L146" s="271"/>
      <c r="M146" s="271"/>
    </row>
    <row r="147" spans="1:13" ht="14.5">
      <c r="A147" s="452" t="s">
        <v>6</v>
      </c>
      <c r="B147" s="565">
        <v>340</v>
      </c>
      <c r="C147" s="271"/>
      <c r="D147" s="271"/>
      <c r="E147" s="271"/>
      <c r="F147" s="271"/>
      <c r="G147" s="271"/>
      <c r="H147" s="271"/>
      <c r="I147" s="271"/>
      <c r="J147" s="271"/>
      <c r="K147" s="271"/>
      <c r="L147" s="271"/>
      <c r="M147" s="271"/>
    </row>
    <row r="148" spans="1:13" ht="14.5">
      <c r="A148" s="453" t="s">
        <v>5</v>
      </c>
      <c r="B148" s="564">
        <v>2064</v>
      </c>
      <c r="C148" s="271"/>
      <c r="D148" s="271"/>
      <c r="E148" s="271"/>
      <c r="F148" s="271"/>
      <c r="G148" s="271"/>
      <c r="H148" s="271"/>
      <c r="I148" s="271"/>
      <c r="J148" s="271"/>
      <c r="K148" s="271"/>
      <c r="L148" s="271"/>
      <c r="M148" s="271"/>
    </row>
    <row r="149" spans="1:13" ht="14.5">
      <c r="A149" s="454" t="s">
        <v>4</v>
      </c>
      <c r="B149" s="565">
        <v>1047</v>
      </c>
      <c r="C149" s="271"/>
      <c r="D149" s="271"/>
      <c r="E149" s="271"/>
      <c r="F149" s="271"/>
      <c r="G149" s="271"/>
      <c r="H149" s="271"/>
      <c r="I149" s="271"/>
      <c r="J149" s="271"/>
      <c r="K149" s="271"/>
      <c r="L149" s="271"/>
      <c r="M149" s="271"/>
    </row>
    <row r="150" spans="1:13" ht="14.5">
      <c r="A150" s="453" t="s">
        <v>3</v>
      </c>
      <c r="B150" s="564">
        <v>1082</v>
      </c>
      <c r="C150" s="271"/>
      <c r="D150" s="271"/>
      <c r="E150" s="271"/>
      <c r="F150" s="271"/>
      <c r="G150" s="271"/>
      <c r="H150" s="271"/>
      <c r="I150" s="271"/>
      <c r="J150" s="271"/>
      <c r="K150" s="271"/>
      <c r="L150" s="271"/>
      <c r="M150" s="271"/>
    </row>
    <row r="151" spans="1:13" ht="15" thickBot="1">
      <c r="A151" s="452" t="s">
        <v>2</v>
      </c>
      <c r="B151" s="565">
        <v>843</v>
      </c>
      <c r="C151" s="271"/>
      <c r="D151" s="271"/>
      <c r="E151" s="271"/>
      <c r="F151" s="271"/>
      <c r="G151" s="271"/>
      <c r="H151" s="271"/>
      <c r="I151" s="271"/>
      <c r="J151" s="271"/>
      <c r="K151" s="271"/>
      <c r="L151" s="271"/>
      <c r="M151" s="271"/>
    </row>
    <row r="152" spans="1:13" ht="14.5">
      <c r="A152" s="455" t="s">
        <v>17</v>
      </c>
      <c r="B152" s="566">
        <v>23150</v>
      </c>
      <c r="C152" s="271"/>
      <c r="D152" s="271"/>
      <c r="E152" s="271"/>
      <c r="F152" s="271"/>
      <c r="G152" s="271"/>
      <c r="H152" s="271"/>
      <c r="I152" s="271"/>
      <c r="J152" s="271"/>
      <c r="K152" s="271"/>
      <c r="L152" s="271"/>
      <c r="M152" s="271"/>
    </row>
    <row r="153" spans="1:13" ht="14.5">
      <c r="A153" s="456" t="s">
        <v>19</v>
      </c>
      <c r="B153" s="567">
        <v>8280</v>
      </c>
      <c r="C153" s="271"/>
      <c r="D153" s="271"/>
      <c r="E153" s="271"/>
      <c r="F153" s="271"/>
      <c r="G153" s="271"/>
      <c r="H153" s="271"/>
      <c r="I153" s="271"/>
      <c r="J153" s="271"/>
      <c r="K153" s="271"/>
      <c r="L153" s="271"/>
      <c r="M153" s="271"/>
    </row>
    <row r="154" spans="1:13" ht="15" thickBot="1">
      <c r="A154" s="457" t="s">
        <v>20</v>
      </c>
      <c r="B154" s="568">
        <v>31430</v>
      </c>
      <c r="C154" s="271"/>
      <c r="D154" s="271"/>
      <c r="E154" s="271"/>
      <c r="F154" s="271"/>
      <c r="G154" s="271"/>
      <c r="H154" s="271"/>
      <c r="I154" s="271"/>
      <c r="J154" s="271"/>
      <c r="K154" s="271"/>
      <c r="L154" s="271"/>
      <c r="M154" s="271"/>
    </row>
    <row r="155" spans="1:13" ht="42.75" customHeight="1">
      <c r="A155" s="889" t="s">
        <v>62</v>
      </c>
      <c r="B155" s="889"/>
      <c r="C155" s="271"/>
      <c r="D155" s="271"/>
      <c r="E155" s="271"/>
      <c r="F155" s="271"/>
      <c r="G155" s="271"/>
      <c r="H155" s="271"/>
      <c r="I155" s="271"/>
      <c r="J155" s="271"/>
      <c r="K155" s="271"/>
      <c r="L155" s="271"/>
      <c r="M155" s="271"/>
    </row>
    <row r="156" spans="1:13" ht="14.5">
      <c r="A156" s="271"/>
      <c r="B156" s="271"/>
      <c r="C156" s="271"/>
      <c r="D156" s="271"/>
      <c r="E156" s="271"/>
      <c r="F156" s="271"/>
      <c r="G156" s="271"/>
      <c r="H156" s="271"/>
      <c r="I156" s="271"/>
      <c r="J156" s="271"/>
      <c r="K156" s="271"/>
      <c r="L156" s="271"/>
      <c r="M156" s="271"/>
    </row>
    <row r="157" spans="1:13" ht="14.5">
      <c r="A157" s="271"/>
      <c r="B157" s="271"/>
      <c r="C157" s="271"/>
      <c r="D157" s="271"/>
      <c r="E157" s="271"/>
      <c r="F157" s="271"/>
      <c r="G157" s="271"/>
      <c r="H157" s="271"/>
      <c r="I157" s="271"/>
      <c r="J157" s="271"/>
      <c r="K157" s="271"/>
      <c r="L157" s="271"/>
      <c r="M157" s="271"/>
    </row>
    <row r="158" spans="1:13" ht="14.5">
      <c r="A158" s="271"/>
      <c r="B158" s="271"/>
      <c r="C158" s="271"/>
      <c r="D158" s="271"/>
      <c r="E158" s="271"/>
      <c r="F158" s="271"/>
      <c r="G158" s="271"/>
      <c r="H158" s="271"/>
      <c r="I158" s="271"/>
      <c r="J158" s="271"/>
      <c r="K158" s="271"/>
      <c r="L158" s="271"/>
      <c r="M158" s="271"/>
    </row>
    <row r="159" spans="1:13" ht="14.5">
      <c r="A159" s="271"/>
      <c r="B159" s="271"/>
      <c r="C159" s="271"/>
      <c r="D159" s="271"/>
      <c r="E159" s="271"/>
      <c r="F159" s="271"/>
      <c r="G159" s="271"/>
      <c r="H159" s="271"/>
      <c r="I159" s="271"/>
      <c r="J159" s="271"/>
      <c r="K159" s="271"/>
      <c r="L159" s="271"/>
      <c r="M159" s="271"/>
    </row>
    <row r="160" spans="1:13" ht="14.5">
      <c r="A160" s="271"/>
      <c r="B160" s="271"/>
      <c r="C160" s="271"/>
      <c r="D160" s="271"/>
      <c r="E160" s="271"/>
      <c r="F160" s="271"/>
      <c r="G160" s="271"/>
      <c r="H160" s="271"/>
      <c r="I160" s="271"/>
      <c r="J160" s="271"/>
      <c r="K160" s="271"/>
      <c r="L160" s="271"/>
      <c r="M160" s="271"/>
    </row>
  </sheetData>
  <customSheetViews>
    <customSheetView guid="{0995CD4B-3C75-457A-AB77-49903FF8A611}" scale="110" topLeftCell="A19">
      <selection activeCell="C40" sqref="C40"/>
      <pageMargins left="0.7" right="0.7" top="0.78740157499999996" bottom="0.78740157499999996" header="0.3" footer="0.3"/>
      <pageSetup paperSize="9" orientation="portrait" horizontalDpi="300" verticalDpi="300" r:id="rId1"/>
    </customSheetView>
  </customSheetViews>
  <mergeCells count="23">
    <mergeCell ref="A134:A135"/>
    <mergeCell ref="A155:B155"/>
    <mergeCell ref="A54:B54"/>
    <mergeCell ref="A56:B56"/>
    <mergeCell ref="A57:A58"/>
    <mergeCell ref="A79:B79"/>
    <mergeCell ref="A130:B130"/>
    <mergeCell ref="A106:B106"/>
    <mergeCell ref="A108:B108"/>
    <mergeCell ref="A109:A110"/>
    <mergeCell ref="A82:B82"/>
    <mergeCell ref="A83:A84"/>
    <mergeCell ref="A104:B104"/>
    <mergeCell ref="A29:B29"/>
    <mergeCell ref="A30:A31"/>
    <mergeCell ref="A51:B51"/>
    <mergeCell ref="A78:B78"/>
    <mergeCell ref="A133:B133"/>
    <mergeCell ref="A1:B1"/>
    <mergeCell ref="A4:B4"/>
    <mergeCell ref="A5:A6"/>
    <mergeCell ref="A26:B26"/>
    <mergeCell ref="A27:B27"/>
  </mergeCells>
  <hyperlinks>
    <hyperlink ref="A2" location="Inhalt!A1" display="Zurück zum Inhalt - HF-03"/>
  </hyperlinks>
  <pageMargins left="0.7" right="0.7" top="0.78740157499999996" bottom="0.78740157499999996"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zoomScale="80" zoomScaleNormal="80" workbookViewId="0">
      <selection activeCell="A2" sqref="A2"/>
    </sheetView>
  </sheetViews>
  <sheetFormatPr baseColWidth="10" defaultColWidth="11" defaultRowHeight="14"/>
  <cols>
    <col min="1" max="1" width="23.5" style="3" customWidth="1"/>
    <col min="2" max="2" width="22" style="3" customWidth="1"/>
    <col min="3" max="16384" width="11" style="3"/>
  </cols>
  <sheetData>
    <row r="1" spans="1:13" ht="23.5">
      <c r="A1" s="795">
        <v>2021</v>
      </c>
      <c r="B1" s="795"/>
      <c r="C1" s="271"/>
      <c r="D1" s="271"/>
      <c r="E1" s="271"/>
      <c r="F1" s="271"/>
      <c r="G1" s="271"/>
      <c r="H1" s="271"/>
      <c r="I1" s="271"/>
      <c r="J1" s="271"/>
      <c r="K1" s="271"/>
      <c r="L1" s="271"/>
      <c r="M1" s="271"/>
    </row>
    <row r="2" spans="1:13" s="712" customFormat="1" ht="14.5" customHeight="1">
      <c r="A2" s="779" t="s">
        <v>109</v>
      </c>
    </row>
    <row r="3" spans="1:13" ht="14.5" customHeight="1">
      <c r="A3" s="165"/>
      <c r="B3" s="271"/>
      <c r="C3" s="271"/>
      <c r="D3" s="271"/>
      <c r="E3" s="271"/>
      <c r="F3" s="271"/>
      <c r="G3" s="271"/>
      <c r="H3" s="271"/>
      <c r="I3" s="271"/>
      <c r="J3" s="271"/>
      <c r="K3" s="271"/>
      <c r="L3" s="271"/>
      <c r="M3" s="271"/>
    </row>
    <row r="4" spans="1:13" ht="45" customHeight="1">
      <c r="A4" s="890" t="s">
        <v>425</v>
      </c>
      <c r="B4" s="890"/>
      <c r="C4" s="271"/>
      <c r="D4" s="271"/>
      <c r="E4" s="271"/>
      <c r="F4" s="271"/>
      <c r="G4" s="271"/>
      <c r="H4" s="271"/>
      <c r="I4" s="271"/>
      <c r="J4" s="271"/>
      <c r="K4" s="271"/>
      <c r="L4" s="271"/>
      <c r="M4" s="271"/>
    </row>
    <row r="5" spans="1:13" ht="30.75" customHeight="1">
      <c r="A5" s="865" t="s">
        <v>21</v>
      </c>
      <c r="B5" s="442" t="s">
        <v>324</v>
      </c>
      <c r="C5" s="271"/>
      <c r="D5" s="297"/>
      <c r="E5" s="297"/>
      <c r="F5" s="297"/>
      <c r="G5" s="297"/>
      <c r="H5" s="271"/>
      <c r="I5" s="271"/>
      <c r="J5" s="271"/>
      <c r="K5" s="271"/>
      <c r="L5" s="271"/>
      <c r="M5" s="271"/>
    </row>
    <row r="6" spans="1:13" ht="15" thickBot="1">
      <c r="A6" s="886"/>
      <c r="B6" s="443" t="s">
        <v>0</v>
      </c>
      <c r="C6" s="271"/>
      <c r="D6" s="297"/>
      <c r="E6" s="297"/>
      <c r="F6" s="297"/>
      <c r="G6" s="297"/>
      <c r="H6" s="271"/>
      <c r="I6" s="271"/>
      <c r="J6" s="271"/>
      <c r="K6" s="271"/>
      <c r="L6" s="271"/>
      <c r="M6" s="271"/>
    </row>
    <row r="7" spans="1:13" ht="15.5">
      <c r="A7" s="451" t="s">
        <v>16</v>
      </c>
      <c r="B7" s="444">
        <v>2658</v>
      </c>
      <c r="C7" s="279"/>
      <c r="D7" s="297"/>
      <c r="E7" s="240"/>
      <c r="F7" s="89"/>
      <c r="G7" s="297"/>
      <c r="H7" s="271"/>
      <c r="I7" s="271"/>
      <c r="J7" s="271"/>
      <c r="K7" s="271"/>
      <c r="L7" s="271"/>
      <c r="M7" s="271"/>
    </row>
    <row r="8" spans="1:13" ht="15.5">
      <c r="A8" s="452" t="s">
        <v>15</v>
      </c>
      <c r="B8" s="445">
        <v>596</v>
      </c>
      <c r="C8" s="279"/>
      <c r="D8" s="297"/>
      <c r="E8" s="240"/>
      <c r="F8" s="89"/>
      <c r="G8" s="297"/>
      <c r="H8" s="271"/>
      <c r="I8" s="271"/>
      <c r="J8" s="271"/>
      <c r="K8" s="271"/>
      <c r="L8" s="271"/>
      <c r="M8" s="271"/>
    </row>
    <row r="9" spans="1:13" ht="15.5">
      <c r="A9" s="453" t="s">
        <v>13</v>
      </c>
      <c r="B9" s="444">
        <v>52</v>
      </c>
      <c r="C9" s="279"/>
      <c r="D9" s="297"/>
      <c r="E9" s="240"/>
      <c r="F9" s="89"/>
      <c r="G9" s="297"/>
      <c r="H9" s="271"/>
      <c r="I9" s="271"/>
      <c r="J9" s="271"/>
      <c r="K9" s="271"/>
      <c r="L9" s="271"/>
      <c r="M9" s="271"/>
    </row>
    <row r="10" spans="1:13" ht="15.5">
      <c r="A10" s="452" t="s">
        <v>229</v>
      </c>
      <c r="B10" s="446" t="s">
        <v>90</v>
      </c>
      <c r="C10" s="279"/>
      <c r="D10" s="297"/>
      <c r="E10" s="240"/>
      <c r="F10" s="89"/>
      <c r="G10" s="297"/>
      <c r="H10" s="271"/>
      <c r="I10" s="271"/>
      <c r="J10" s="271"/>
      <c r="K10" s="271"/>
      <c r="L10" s="271"/>
      <c r="M10" s="271"/>
    </row>
    <row r="11" spans="1:13" ht="15.5">
      <c r="A11" s="453" t="s">
        <v>230</v>
      </c>
      <c r="B11" s="447" t="s">
        <v>90</v>
      </c>
      <c r="C11" s="279"/>
      <c r="D11" s="297"/>
      <c r="E11" s="298"/>
      <c r="F11" s="89"/>
      <c r="G11" s="297"/>
      <c r="H11" s="271"/>
      <c r="I11" s="271"/>
      <c r="J11" s="271"/>
      <c r="K11" s="271"/>
      <c r="L11" s="271"/>
      <c r="M11" s="271"/>
    </row>
    <row r="12" spans="1:13" ht="15.5">
      <c r="A12" s="454" t="s">
        <v>231</v>
      </c>
      <c r="B12" s="446">
        <v>3121</v>
      </c>
      <c r="C12" s="279"/>
      <c r="D12" s="297"/>
      <c r="E12" s="240"/>
      <c r="F12" s="89"/>
      <c r="G12" s="297"/>
      <c r="H12" s="271"/>
      <c r="I12" s="271"/>
      <c r="J12" s="271"/>
      <c r="K12" s="271"/>
      <c r="L12" s="271"/>
      <c r="M12" s="271"/>
    </row>
    <row r="13" spans="1:13" ht="15.5">
      <c r="A13" s="453" t="s">
        <v>238</v>
      </c>
      <c r="B13" s="447" t="s">
        <v>90</v>
      </c>
      <c r="C13" s="279"/>
      <c r="D13" s="297"/>
      <c r="E13" s="298"/>
      <c r="F13" s="89"/>
      <c r="G13" s="297"/>
      <c r="H13" s="271"/>
      <c r="I13" s="271"/>
      <c r="J13" s="271"/>
      <c r="K13" s="271"/>
      <c r="L13" s="271"/>
      <c r="M13" s="271"/>
    </row>
    <row r="14" spans="1:13" ht="15.5">
      <c r="A14" s="454" t="s">
        <v>239</v>
      </c>
      <c r="B14" s="446" t="s">
        <v>90</v>
      </c>
      <c r="C14" s="279"/>
      <c r="D14" s="297"/>
      <c r="E14" s="298"/>
      <c r="F14" s="89"/>
      <c r="G14" s="297"/>
      <c r="H14" s="271"/>
      <c r="I14" s="271"/>
      <c r="J14" s="271"/>
      <c r="K14" s="271"/>
      <c r="L14" s="271"/>
      <c r="M14" s="271"/>
    </row>
    <row r="15" spans="1:13" ht="15.5">
      <c r="A15" s="453" t="s">
        <v>3</v>
      </c>
      <c r="B15" s="447" t="s">
        <v>90</v>
      </c>
      <c r="C15" s="279"/>
      <c r="D15" s="297"/>
      <c r="E15" s="298"/>
      <c r="F15" s="89"/>
      <c r="G15" s="297"/>
      <c r="H15" s="271"/>
      <c r="I15" s="271"/>
      <c r="J15" s="271"/>
      <c r="K15" s="271"/>
      <c r="L15" s="271"/>
      <c r="M15" s="271"/>
    </row>
    <row r="16" spans="1:13" ht="16" thickBot="1">
      <c r="A16" s="452" t="s">
        <v>2</v>
      </c>
      <c r="B16" s="446">
        <v>40</v>
      </c>
      <c r="C16" s="279"/>
      <c r="D16" s="297"/>
      <c r="E16" s="298"/>
      <c r="F16" s="89"/>
      <c r="G16" s="297"/>
      <c r="H16" s="271"/>
      <c r="I16" s="271"/>
      <c r="J16" s="271"/>
      <c r="K16" s="271"/>
      <c r="L16" s="271"/>
      <c r="M16" s="271"/>
    </row>
    <row r="17" spans="1:13" ht="14.5">
      <c r="A17" s="455" t="s">
        <v>17</v>
      </c>
      <c r="B17" s="448">
        <f>B7+B8+B9+B12</f>
        <v>6427</v>
      </c>
      <c r="C17" s="279"/>
      <c r="D17" s="297"/>
      <c r="E17" s="297"/>
      <c r="F17" s="297"/>
      <c r="G17" s="297"/>
      <c r="H17" s="271"/>
      <c r="I17" s="271"/>
      <c r="J17" s="271"/>
      <c r="K17" s="271"/>
      <c r="L17" s="271"/>
      <c r="M17" s="271"/>
    </row>
    <row r="18" spans="1:13" ht="14.5">
      <c r="A18" s="456" t="s">
        <v>19</v>
      </c>
      <c r="B18" s="449">
        <f>B16</f>
        <v>40</v>
      </c>
      <c r="C18" s="279"/>
      <c r="D18" s="297"/>
      <c r="E18" s="297"/>
      <c r="F18" s="297"/>
      <c r="G18" s="297"/>
      <c r="H18" s="271"/>
      <c r="I18" s="271"/>
      <c r="J18" s="271"/>
      <c r="K18" s="271"/>
      <c r="L18" s="271"/>
      <c r="M18" s="271"/>
    </row>
    <row r="19" spans="1:13" ht="15" thickBot="1">
      <c r="A19" s="457" t="s">
        <v>20</v>
      </c>
      <c r="B19" s="450">
        <f>SUM(B17:B18)</f>
        <v>6467</v>
      </c>
      <c r="C19" s="279"/>
      <c r="D19" s="271"/>
      <c r="E19" s="271"/>
      <c r="F19" s="271"/>
      <c r="G19" s="271"/>
      <c r="H19" s="271"/>
      <c r="I19" s="271"/>
      <c r="J19" s="271"/>
      <c r="K19" s="271"/>
      <c r="L19" s="271"/>
      <c r="M19" s="271"/>
    </row>
    <row r="20" spans="1:13" ht="23.25" customHeight="1">
      <c r="A20" s="889" t="s">
        <v>240</v>
      </c>
      <c r="B20" s="889" t="s">
        <v>88</v>
      </c>
      <c r="C20" s="271"/>
      <c r="D20" s="271"/>
      <c r="E20" s="271"/>
      <c r="F20" s="271"/>
      <c r="G20" s="271"/>
      <c r="H20" s="271"/>
      <c r="I20" s="271"/>
      <c r="J20" s="271"/>
      <c r="K20" s="271"/>
      <c r="L20" s="271"/>
      <c r="M20" s="271"/>
    </row>
    <row r="21" spans="1:13" ht="23.25" customHeight="1">
      <c r="A21" s="889" t="s">
        <v>427</v>
      </c>
      <c r="B21" s="889" t="s">
        <v>86</v>
      </c>
      <c r="C21" s="271"/>
      <c r="D21" s="271"/>
      <c r="E21" s="271"/>
      <c r="F21" s="271"/>
      <c r="G21" s="271"/>
      <c r="H21" s="271"/>
      <c r="I21" s="271"/>
      <c r="J21" s="271"/>
      <c r="K21" s="271"/>
      <c r="L21" s="271"/>
      <c r="M21" s="271"/>
    </row>
    <row r="22" spans="1:13" ht="23.25" customHeight="1">
      <c r="A22" s="889" t="s">
        <v>235</v>
      </c>
      <c r="B22" s="889" t="s">
        <v>87</v>
      </c>
      <c r="C22" s="271"/>
      <c r="D22" s="271"/>
      <c r="E22" s="271"/>
      <c r="F22" s="271"/>
      <c r="G22" s="271"/>
      <c r="H22" s="271"/>
      <c r="I22" s="271"/>
      <c r="J22" s="271"/>
      <c r="K22" s="271"/>
      <c r="L22" s="271"/>
      <c r="M22" s="271"/>
    </row>
    <row r="23" spans="1:13" ht="48" customHeight="1">
      <c r="A23" s="889" t="s">
        <v>331</v>
      </c>
      <c r="B23" s="889" t="s">
        <v>89</v>
      </c>
      <c r="C23" s="271"/>
      <c r="D23" s="271"/>
      <c r="E23" s="271"/>
      <c r="F23" s="271"/>
      <c r="G23" s="271"/>
      <c r="H23" s="271"/>
      <c r="I23" s="271"/>
      <c r="J23" s="271"/>
      <c r="K23" s="271"/>
      <c r="L23" s="271"/>
      <c r="M23" s="271"/>
    </row>
    <row r="24" spans="1:13" ht="34.4" customHeight="1">
      <c r="A24" s="889" t="s">
        <v>98</v>
      </c>
      <c r="B24" s="889"/>
      <c r="C24" s="271"/>
      <c r="D24" s="271"/>
      <c r="E24" s="271"/>
      <c r="F24" s="271"/>
      <c r="G24" s="271"/>
      <c r="H24" s="271"/>
      <c r="I24" s="271"/>
      <c r="J24" s="271"/>
      <c r="K24" s="271"/>
      <c r="L24" s="271"/>
      <c r="M24" s="271"/>
    </row>
    <row r="25" spans="1:13" ht="14.5">
      <c r="A25" s="271"/>
      <c r="B25" s="271"/>
      <c r="C25" s="271"/>
      <c r="D25" s="271"/>
      <c r="E25" s="271"/>
      <c r="F25" s="271"/>
      <c r="G25" s="271"/>
      <c r="H25" s="271"/>
      <c r="I25" s="271"/>
      <c r="J25" s="271"/>
      <c r="K25" s="271"/>
      <c r="L25" s="271"/>
      <c r="M25" s="271"/>
    </row>
    <row r="26" spans="1:13" ht="23.5">
      <c r="A26" s="795">
        <v>2020</v>
      </c>
      <c r="B26" s="795"/>
      <c r="C26" s="271"/>
      <c r="D26" s="271"/>
      <c r="E26" s="271"/>
      <c r="F26" s="271"/>
      <c r="G26" s="271"/>
      <c r="H26" s="271"/>
      <c r="I26" s="271"/>
      <c r="J26" s="271"/>
      <c r="K26" s="271"/>
      <c r="L26" s="271"/>
      <c r="M26" s="271"/>
    </row>
    <row r="27" spans="1:13" ht="14.5">
      <c r="A27" s="165"/>
      <c r="B27" s="271"/>
      <c r="C27" s="271"/>
      <c r="D27" s="271"/>
      <c r="E27" s="271"/>
      <c r="F27" s="271"/>
      <c r="G27" s="271"/>
      <c r="H27" s="271"/>
      <c r="I27" s="271"/>
      <c r="J27" s="271"/>
      <c r="K27" s="271"/>
      <c r="L27" s="271"/>
      <c r="M27" s="271"/>
    </row>
    <row r="28" spans="1:13" ht="45" customHeight="1">
      <c r="A28" s="890" t="s">
        <v>426</v>
      </c>
      <c r="B28" s="890"/>
      <c r="C28" s="271"/>
      <c r="D28" s="271"/>
      <c r="E28" s="271"/>
      <c r="F28" s="271"/>
      <c r="G28" s="271"/>
      <c r="H28" s="271"/>
      <c r="I28" s="271"/>
      <c r="J28" s="271"/>
      <c r="K28" s="271"/>
      <c r="L28" s="271"/>
      <c r="M28" s="271"/>
    </row>
    <row r="29" spans="1:13" ht="30.75" customHeight="1">
      <c r="A29" s="865" t="s">
        <v>21</v>
      </c>
      <c r="B29" s="442" t="s">
        <v>324</v>
      </c>
      <c r="C29" s="271"/>
      <c r="D29" s="271"/>
      <c r="E29" s="160"/>
      <c r="F29" s="271"/>
      <c r="G29" s="271"/>
      <c r="H29" s="271"/>
      <c r="I29" s="271"/>
      <c r="J29" s="271"/>
      <c r="K29" s="271"/>
      <c r="L29" s="271"/>
      <c r="M29" s="271"/>
    </row>
    <row r="30" spans="1:13" ht="15" thickBot="1">
      <c r="A30" s="886"/>
      <c r="B30" s="443" t="s">
        <v>0</v>
      </c>
      <c r="C30" s="271"/>
      <c r="D30" s="271"/>
      <c r="E30" s="160"/>
      <c r="F30" s="271"/>
      <c r="G30" s="271"/>
      <c r="H30" s="271"/>
      <c r="I30" s="271"/>
      <c r="J30" s="271"/>
      <c r="K30" s="271"/>
      <c r="L30" s="271"/>
      <c r="M30" s="271"/>
    </row>
    <row r="31" spans="1:13" ht="14.5">
      <c r="A31" s="451" t="s">
        <v>16</v>
      </c>
      <c r="B31" s="444">
        <v>2339</v>
      </c>
      <c r="C31" s="271"/>
      <c r="D31" s="299"/>
      <c r="E31" s="300"/>
      <c r="F31" s="271"/>
      <c r="G31" s="271"/>
      <c r="H31" s="271"/>
      <c r="I31" s="271"/>
      <c r="J31" s="271"/>
      <c r="K31" s="271"/>
      <c r="L31" s="271"/>
      <c r="M31" s="271"/>
    </row>
    <row r="32" spans="1:13" ht="14.5">
      <c r="A32" s="452" t="s">
        <v>15</v>
      </c>
      <c r="B32" s="445">
        <v>484</v>
      </c>
      <c r="C32" s="271"/>
      <c r="D32" s="299"/>
      <c r="E32" s="300"/>
      <c r="F32" s="271"/>
      <c r="G32" s="271"/>
      <c r="H32" s="271"/>
      <c r="I32" s="271"/>
      <c r="J32" s="271"/>
      <c r="K32" s="271"/>
      <c r="L32" s="271"/>
      <c r="M32" s="271"/>
    </row>
    <row r="33" spans="1:13" ht="14.5">
      <c r="A33" s="453" t="s">
        <v>13</v>
      </c>
      <c r="B33" s="444">
        <v>52</v>
      </c>
      <c r="C33" s="271"/>
      <c r="D33" s="301"/>
      <c r="E33" s="160"/>
      <c r="F33" s="271"/>
      <c r="G33" s="271"/>
      <c r="H33" s="271"/>
      <c r="I33" s="271"/>
      <c r="J33" s="271"/>
      <c r="K33" s="271"/>
      <c r="L33" s="271"/>
      <c r="M33" s="271"/>
    </row>
    <row r="34" spans="1:13" ht="14.5">
      <c r="A34" s="452" t="s">
        <v>229</v>
      </c>
      <c r="B34" s="445">
        <v>55</v>
      </c>
      <c r="C34" s="271"/>
      <c r="D34" s="299"/>
      <c r="E34" s="271"/>
      <c r="F34" s="271"/>
      <c r="G34" s="271"/>
      <c r="H34" s="271"/>
      <c r="I34" s="271"/>
      <c r="J34" s="271"/>
      <c r="K34" s="271"/>
      <c r="L34" s="271"/>
      <c r="M34" s="271"/>
    </row>
    <row r="35" spans="1:13" ht="14.5">
      <c r="A35" s="453" t="s">
        <v>230</v>
      </c>
      <c r="B35" s="447" t="s">
        <v>90</v>
      </c>
      <c r="C35" s="271"/>
      <c r="D35" s="240"/>
      <c r="E35" s="271"/>
      <c r="F35" s="271"/>
      <c r="G35" s="271"/>
      <c r="H35" s="271"/>
      <c r="I35" s="271"/>
      <c r="J35" s="271"/>
      <c r="K35" s="271"/>
      <c r="L35" s="271"/>
      <c r="M35" s="271"/>
    </row>
    <row r="36" spans="1:13" ht="14.5">
      <c r="A36" s="454" t="s">
        <v>231</v>
      </c>
      <c r="B36" s="445">
        <v>2147</v>
      </c>
      <c r="C36" s="271"/>
      <c r="D36" s="299"/>
      <c r="E36" s="271"/>
      <c r="F36" s="271"/>
      <c r="G36" s="271"/>
      <c r="H36" s="271"/>
      <c r="I36" s="271"/>
      <c r="J36" s="271"/>
      <c r="K36" s="271"/>
      <c r="L36" s="271"/>
      <c r="M36" s="271"/>
    </row>
    <row r="37" spans="1:13" ht="14.5">
      <c r="A37" s="453" t="s">
        <v>232</v>
      </c>
      <c r="B37" s="447" t="s">
        <v>90</v>
      </c>
      <c r="C37" s="271"/>
      <c r="D37" s="240"/>
      <c r="E37" s="271"/>
      <c r="F37" s="271"/>
      <c r="G37" s="271"/>
      <c r="H37" s="271"/>
      <c r="I37" s="271"/>
      <c r="J37" s="271"/>
      <c r="K37" s="271"/>
      <c r="L37" s="271"/>
      <c r="M37" s="271"/>
    </row>
    <row r="38" spans="1:13" ht="14.5">
      <c r="A38" s="454" t="s">
        <v>4</v>
      </c>
      <c r="B38" s="445">
        <v>65</v>
      </c>
      <c r="C38" s="271"/>
      <c r="D38" s="271"/>
      <c r="E38" s="271"/>
      <c r="F38" s="271"/>
      <c r="G38" s="271"/>
      <c r="H38" s="271"/>
      <c r="I38" s="271"/>
      <c r="J38" s="271"/>
      <c r="K38" s="271"/>
      <c r="L38" s="271"/>
      <c r="M38" s="271"/>
    </row>
    <row r="39" spans="1:13" ht="14.5">
      <c r="A39" s="453" t="s">
        <v>233</v>
      </c>
      <c r="B39" s="444">
        <v>24</v>
      </c>
      <c r="C39" s="271"/>
      <c r="D39" s="271"/>
      <c r="E39" s="271"/>
      <c r="F39" s="271"/>
      <c r="G39" s="271"/>
      <c r="H39" s="271"/>
      <c r="I39" s="271"/>
      <c r="J39" s="271"/>
      <c r="K39" s="271"/>
      <c r="L39" s="271"/>
      <c r="M39" s="271"/>
    </row>
    <row r="40" spans="1:13" ht="15" thickBot="1">
      <c r="A40" s="452" t="s">
        <v>2</v>
      </c>
      <c r="B40" s="445">
        <v>60</v>
      </c>
      <c r="C40" s="271"/>
      <c r="D40" s="271"/>
      <c r="E40" s="271"/>
      <c r="F40" s="271"/>
      <c r="G40" s="271"/>
      <c r="H40" s="271"/>
      <c r="I40" s="271"/>
      <c r="J40" s="271"/>
      <c r="K40" s="271"/>
      <c r="L40" s="271"/>
      <c r="M40" s="271"/>
    </row>
    <row r="41" spans="1:13" ht="14.5">
      <c r="A41" s="455" t="s">
        <v>17</v>
      </c>
      <c r="B41" s="448">
        <v>5101</v>
      </c>
      <c r="C41" s="271"/>
      <c r="D41" s="271"/>
      <c r="E41" s="271"/>
      <c r="F41" s="271"/>
      <c r="G41" s="271"/>
      <c r="H41" s="271"/>
      <c r="I41" s="271"/>
      <c r="J41" s="271"/>
      <c r="K41" s="271"/>
      <c r="L41" s="271"/>
      <c r="M41" s="271"/>
    </row>
    <row r="42" spans="1:13" ht="14.5">
      <c r="A42" s="456" t="s">
        <v>19</v>
      </c>
      <c r="B42" s="449">
        <v>125</v>
      </c>
      <c r="C42" s="271"/>
      <c r="D42" s="271"/>
      <c r="E42" s="271"/>
      <c r="F42" s="271"/>
      <c r="G42" s="271"/>
      <c r="H42" s="271"/>
      <c r="I42" s="271"/>
      <c r="J42" s="271"/>
      <c r="K42" s="271"/>
      <c r="L42" s="271"/>
      <c r="M42" s="271"/>
    </row>
    <row r="43" spans="1:13" ht="15" thickBot="1">
      <c r="A43" s="457" t="s">
        <v>20</v>
      </c>
      <c r="B43" s="450">
        <v>5226</v>
      </c>
      <c r="C43" s="271"/>
      <c r="D43" s="271"/>
      <c r="E43" s="271"/>
      <c r="F43" s="271"/>
      <c r="G43" s="271"/>
      <c r="H43" s="271"/>
      <c r="I43" s="271"/>
      <c r="J43" s="271"/>
      <c r="K43" s="271"/>
      <c r="L43" s="271"/>
      <c r="M43" s="271"/>
    </row>
    <row r="44" spans="1:13" ht="28.5" customHeight="1">
      <c r="A44" s="889" t="s">
        <v>234</v>
      </c>
      <c r="B44" s="889" t="s">
        <v>85</v>
      </c>
      <c r="C44" s="271"/>
      <c r="D44" s="271"/>
      <c r="E44" s="271"/>
      <c r="F44" s="271"/>
      <c r="G44" s="271"/>
      <c r="H44" s="271"/>
      <c r="I44" s="271"/>
      <c r="J44" s="271"/>
      <c r="K44" s="271"/>
      <c r="L44" s="271"/>
      <c r="M44" s="271"/>
    </row>
    <row r="45" spans="1:13" ht="29.25" customHeight="1">
      <c r="A45" s="889" t="s">
        <v>427</v>
      </c>
      <c r="B45" s="889" t="s">
        <v>86</v>
      </c>
      <c r="C45" s="271"/>
      <c r="D45" s="271"/>
      <c r="E45" s="271"/>
      <c r="F45" s="271"/>
      <c r="G45" s="271"/>
      <c r="H45" s="271"/>
      <c r="I45" s="271"/>
      <c r="J45" s="271"/>
      <c r="K45" s="271"/>
      <c r="L45" s="271"/>
      <c r="M45" s="271"/>
    </row>
    <row r="46" spans="1:13" ht="27.75" customHeight="1">
      <c r="A46" s="889" t="s">
        <v>235</v>
      </c>
      <c r="B46" s="889" t="s">
        <v>87</v>
      </c>
      <c r="C46" s="271"/>
      <c r="D46" s="271"/>
      <c r="E46" s="271"/>
      <c r="F46" s="271"/>
      <c r="G46" s="271"/>
      <c r="H46" s="271"/>
      <c r="I46" s="271"/>
      <c r="J46" s="271"/>
      <c r="K46" s="271"/>
      <c r="L46" s="271"/>
      <c r="M46" s="271"/>
    </row>
    <row r="47" spans="1:13" ht="25.5" customHeight="1">
      <c r="A47" s="889" t="s">
        <v>236</v>
      </c>
      <c r="B47" s="889" t="s">
        <v>88</v>
      </c>
      <c r="C47" s="271"/>
      <c r="D47" s="271"/>
      <c r="E47" s="271"/>
      <c r="F47" s="271"/>
      <c r="G47" s="271"/>
      <c r="H47" s="271"/>
      <c r="I47" s="271"/>
      <c r="J47" s="271"/>
      <c r="K47" s="271"/>
      <c r="L47" s="271"/>
      <c r="M47" s="271"/>
    </row>
    <row r="48" spans="1:13" ht="28.5" customHeight="1">
      <c r="A48" s="889" t="s">
        <v>237</v>
      </c>
      <c r="B48" s="889" t="s">
        <v>89</v>
      </c>
      <c r="C48" s="271"/>
      <c r="D48" s="271"/>
      <c r="E48" s="271"/>
      <c r="F48" s="271"/>
      <c r="G48" s="271"/>
      <c r="H48" s="271"/>
      <c r="I48" s="271"/>
      <c r="J48" s="271"/>
      <c r="K48" s="271"/>
      <c r="L48" s="271"/>
      <c r="M48" s="271"/>
    </row>
    <row r="49" spans="1:13" ht="33" customHeight="1">
      <c r="A49" s="889" t="s">
        <v>77</v>
      </c>
      <c r="B49" s="889"/>
      <c r="C49" s="271"/>
      <c r="D49" s="271"/>
      <c r="E49" s="271"/>
      <c r="F49" s="271"/>
      <c r="G49" s="271"/>
      <c r="H49" s="271"/>
      <c r="I49" s="271"/>
      <c r="J49" s="271"/>
      <c r="K49" s="271"/>
      <c r="L49" s="271"/>
      <c r="M49" s="271"/>
    </row>
    <row r="50" spans="1:13" ht="14.5">
      <c r="A50" s="271"/>
      <c r="B50" s="271"/>
      <c r="C50" s="271"/>
      <c r="D50" s="271"/>
      <c r="E50" s="271"/>
      <c r="F50" s="271"/>
      <c r="G50" s="271"/>
      <c r="H50" s="271"/>
      <c r="I50" s="271"/>
      <c r="J50" s="271"/>
      <c r="K50" s="271"/>
      <c r="L50" s="271"/>
      <c r="M50" s="271"/>
    </row>
    <row r="51" spans="1:13" ht="14.5">
      <c r="A51" s="271"/>
      <c r="B51" s="271"/>
      <c r="C51" s="271"/>
      <c r="D51" s="271"/>
      <c r="E51" s="271"/>
      <c r="F51" s="271"/>
      <c r="G51" s="271"/>
      <c r="H51" s="271"/>
      <c r="I51" s="271"/>
      <c r="J51" s="271"/>
      <c r="K51" s="271"/>
      <c r="L51" s="271"/>
      <c r="M51" s="271"/>
    </row>
    <row r="52" spans="1:13" ht="14.5">
      <c r="A52" s="271"/>
      <c r="B52" s="271"/>
      <c r="C52" s="271"/>
      <c r="D52" s="271"/>
      <c r="E52" s="271"/>
      <c r="F52" s="271"/>
      <c r="G52" s="271"/>
      <c r="H52" s="271"/>
      <c r="I52" s="271"/>
      <c r="J52" s="271"/>
      <c r="K52" s="271"/>
      <c r="L52" s="271"/>
      <c r="M52" s="271"/>
    </row>
    <row r="53" spans="1:13" ht="14.5">
      <c r="A53" s="271"/>
      <c r="B53" s="271"/>
      <c r="C53" s="271"/>
      <c r="D53" s="271"/>
      <c r="E53" s="271"/>
      <c r="F53" s="271"/>
      <c r="G53" s="271"/>
      <c r="H53" s="271"/>
      <c r="I53" s="271"/>
      <c r="J53" s="271"/>
      <c r="K53" s="271"/>
      <c r="L53" s="271"/>
      <c r="M53" s="271"/>
    </row>
    <row r="54" spans="1:13" ht="14.5">
      <c r="A54" s="271"/>
      <c r="B54" s="271"/>
      <c r="C54" s="271"/>
      <c r="D54" s="271"/>
      <c r="E54" s="271"/>
      <c r="F54" s="271"/>
      <c r="G54" s="271"/>
      <c r="H54" s="271"/>
      <c r="I54" s="271"/>
      <c r="J54" s="271"/>
      <c r="K54" s="271"/>
      <c r="L54" s="271"/>
      <c r="M54" s="271"/>
    </row>
    <row r="55" spans="1:13" ht="14.5">
      <c r="A55" s="271"/>
      <c r="B55" s="271"/>
      <c r="C55" s="271"/>
      <c r="D55" s="271"/>
      <c r="E55" s="271"/>
      <c r="F55" s="271"/>
      <c r="G55" s="271"/>
      <c r="H55" s="271"/>
      <c r="I55" s="271"/>
      <c r="J55" s="271"/>
      <c r="K55" s="271"/>
      <c r="L55" s="271"/>
      <c r="M55" s="271"/>
    </row>
    <row r="56" spans="1:13" ht="14.5">
      <c r="A56" s="271"/>
      <c r="B56" s="271"/>
      <c r="C56" s="271"/>
      <c r="D56" s="271"/>
      <c r="E56" s="271"/>
      <c r="F56" s="271"/>
      <c r="G56" s="271"/>
      <c r="H56" s="271"/>
      <c r="I56" s="271"/>
      <c r="J56" s="271"/>
      <c r="K56" s="271"/>
      <c r="L56" s="271"/>
      <c r="M56" s="271"/>
    </row>
    <row r="57" spans="1:13" ht="14.5">
      <c r="A57" s="271"/>
      <c r="B57" s="271"/>
      <c r="C57" s="271"/>
      <c r="D57" s="271"/>
      <c r="E57" s="271"/>
      <c r="F57" s="271"/>
      <c r="G57" s="271"/>
      <c r="H57" s="271"/>
      <c r="I57" s="271"/>
      <c r="J57" s="271"/>
      <c r="K57" s="271"/>
      <c r="L57" s="271"/>
      <c r="M57" s="271"/>
    </row>
    <row r="58" spans="1:13" ht="14.5">
      <c r="A58" s="271"/>
      <c r="B58" s="271"/>
      <c r="C58" s="271"/>
      <c r="D58" s="271"/>
      <c r="E58" s="271"/>
      <c r="F58" s="271"/>
      <c r="G58" s="271"/>
      <c r="H58" s="271"/>
      <c r="I58" s="271"/>
      <c r="J58" s="271"/>
      <c r="K58" s="271"/>
      <c r="L58" s="271"/>
      <c r="M58" s="271"/>
    </row>
    <row r="59" spans="1:13" ht="14.5">
      <c r="A59" s="271"/>
      <c r="B59" s="271"/>
      <c r="C59" s="271"/>
      <c r="D59" s="271"/>
      <c r="E59" s="271"/>
      <c r="F59" s="271"/>
      <c r="G59" s="271"/>
      <c r="H59" s="271"/>
      <c r="I59" s="271"/>
      <c r="J59" s="271"/>
      <c r="K59" s="271"/>
      <c r="L59" s="271"/>
      <c r="M59" s="271"/>
    </row>
    <row r="60" spans="1:13" ht="14.5">
      <c r="A60" s="271"/>
      <c r="B60" s="271"/>
      <c r="C60" s="271"/>
      <c r="D60" s="271"/>
      <c r="E60" s="271"/>
      <c r="F60" s="271"/>
      <c r="G60" s="271"/>
      <c r="H60" s="271"/>
      <c r="I60" s="271"/>
      <c r="J60" s="271"/>
      <c r="K60" s="271"/>
      <c r="L60" s="271"/>
      <c r="M60" s="271"/>
    </row>
    <row r="61" spans="1:13" ht="14.5">
      <c r="A61" s="271"/>
      <c r="B61" s="271"/>
      <c r="C61" s="271"/>
      <c r="D61" s="271"/>
      <c r="E61" s="271"/>
      <c r="F61" s="271"/>
      <c r="G61" s="271"/>
      <c r="H61" s="271"/>
      <c r="I61" s="271"/>
      <c r="J61" s="271"/>
      <c r="K61" s="271"/>
      <c r="L61" s="271"/>
      <c r="M61" s="271"/>
    </row>
    <row r="62" spans="1:13" ht="14.5">
      <c r="A62" s="271"/>
      <c r="B62" s="271"/>
      <c r="C62" s="271"/>
      <c r="D62" s="271"/>
      <c r="E62" s="271"/>
      <c r="F62" s="271"/>
      <c r="G62" s="271"/>
      <c r="H62" s="271"/>
      <c r="I62" s="271"/>
      <c r="J62" s="271"/>
      <c r="K62" s="271"/>
      <c r="L62" s="271"/>
      <c r="M62" s="271"/>
    </row>
    <row r="63" spans="1:13" ht="14.5">
      <c r="A63" s="271"/>
      <c r="B63" s="271"/>
      <c r="C63" s="271"/>
      <c r="D63" s="271"/>
      <c r="E63" s="271"/>
      <c r="F63" s="271"/>
      <c r="G63" s="271"/>
      <c r="H63" s="271"/>
      <c r="I63" s="271"/>
      <c r="J63" s="271"/>
      <c r="K63" s="271"/>
      <c r="L63" s="271"/>
      <c r="M63" s="271"/>
    </row>
    <row r="64" spans="1:13" ht="14.5">
      <c r="A64" s="271"/>
      <c r="B64" s="271"/>
      <c r="C64" s="271"/>
      <c r="D64" s="271"/>
      <c r="E64" s="271"/>
      <c r="F64" s="271"/>
      <c r="G64" s="271"/>
      <c r="H64" s="271"/>
      <c r="I64" s="271"/>
      <c r="J64" s="271"/>
      <c r="K64" s="271"/>
      <c r="L64" s="271"/>
      <c r="M64" s="271"/>
    </row>
    <row r="65" spans="1:13" ht="14.5">
      <c r="A65" s="271"/>
      <c r="B65" s="271"/>
      <c r="C65" s="271"/>
      <c r="D65" s="271"/>
      <c r="E65" s="271"/>
      <c r="F65" s="271"/>
      <c r="G65" s="271"/>
      <c r="H65" s="271"/>
      <c r="I65" s="271"/>
      <c r="J65" s="271"/>
      <c r="K65" s="271"/>
      <c r="L65" s="271"/>
      <c r="M65" s="271"/>
    </row>
    <row r="66" spans="1:13" ht="14.5">
      <c r="A66" s="271"/>
      <c r="B66" s="271"/>
      <c r="C66" s="271"/>
      <c r="D66" s="271"/>
      <c r="E66" s="271"/>
      <c r="F66" s="271"/>
      <c r="G66" s="271"/>
      <c r="H66" s="271"/>
      <c r="I66" s="271"/>
      <c r="J66" s="271"/>
      <c r="K66" s="271"/>
      <c r="L66" s="271"/>
      <c r="M66" s="271"/>
    </row>
    <row r="67" spans="1:13" ht="14.5">
      <c r="A67" s="271"/>
      <c r="B67" s="271"/>
      <c r="C67" s="271"/>
      <c r="D67" s="271"/>
      <c r="E67" s="271"/>
      <c r="F67" s="271"/>
      <c r="G67" s="271"/>
      <c r="H67" s="271"/>
      <c r="I67" s="271"/>
      <c r="J67" s="271"/>
      <c r="K67" s="271"/>
      <c r="L67" s="271"/>
      <c r="M67" s="271"/>
    </row>
    <row r="68" spans="1:13" ht="14.5">
      <c r="A68" s="271"/>
      <c r="B68" s="271"/>
      <c r="C68" s="271"/>
      <c r="D68" s="271"/>
      <c r="E68" s="271"/>
      <c r="F68" s="271"/>
      <c r="G68" s="271"/>
      <c r="H68" s="271"/>
      <c r="I68" s="271"/>
      <c r="J68" s="271"/>
      <c r="K68" s="271"/>
      <c r="L68" s="271"/>
      <c r="M68" s="271"/>
    </row>
    <row r="69" spans="1:13" ht="14.5">
      <c r="A69" s="271"/>
      <c r="B69" s="271"/>
      <c r="C69" s="271"/>
      <c r="D69" s="271"/>
      <c r="E69" s="271"/>
      <c r="F69" s="271"/>
      <c r="G69" s="271"/>
      <c r="H69" s="271"/>
      <c r="I69" s="271"/>
      <c r="J69" s="271"/>
      <c r="K69" s="271"/>
      <c r="L69" s="271"/>
      <c r="M69" s="271"/>
    </row>
    <row r="70" spans="1:13" ht="14.5">
      <c r="A70" s="271"/>
      <c r="B70" s="271"/>
      <c r="C70" s="271"/>
      <c r="D70" s="271"/>
      <c r="E70" s="271"/>
      <c r="F70" s="271"/>
      <c r="G70" s="271"/>
      <c r="H70" s="271"/>
      <c r="I70" s="271"/>
      <c r="J70" s="271"/>
      <c r="K70" s="271"/>
      <c r="L70" s="271"/>
      <c r="M70" s="271"/>
    </row>
    <row r="71" spans="1:13" ht="14.5">
      <c r="A71" s="271"/>
      <c r="B71" s="271"/>
      <c r="C71" s="271"/>
      <c r="D71" s="271"/>
      <c r="E71" s="271"/>
      <c r="F71" s="271"/>
      <c r="G71" s="271"/>
      <c r="H71" s="271"/>
      <c r="I71" s="271"/>
      <c r="J71" s="271"/>
      <c r="K71" s="271"/>
      <c r="L71" s="271"/>
      <c r="M71" s="271"/>
    </row>
    <row r="72" spans="1:13" ht="14.5">
      <c r="A72" s="271"/>
      <c r="B72" s="271"/>
      <c r="C72" s="271"/>
      <c r="D72" s="271"/>
      <c r="E72" s="271"/>
      <c r="F72" s="271"/>
      <c r="G72" s="271"/>
      <c r="H72" s="271"/>
      <c r="I72" s="271"/>
      <c r="J72" s="271"/>
      <c r="K72" s="271"/>
      <c r="L72" s="271"/>
      <c r="M72" s="271"/>
    </row>
    <row r="73" spans="1:13" ht="14.5">
      <c r="A73" s="271"/>
      <c r="B73" s="271"/>
      <c r="C73" s="271"/>
      <c r="D73" s="271"/>
      <c r="E73" s="271"/>
      <c r="F73" s="271"/>
      <c r="G73" s="271"/>
      <c r="H73" s="271"/>
      <c r="I73" s="271"/>
      <c r="J73" s="271"/>
      <c r="K73" s="271"/>
      <c r="L73" s="271"/>
      <c r="M73" s="271"/>
    </row>
    <row r="74" spans="1:13" ht="14.5">
      <c r="A74" s="271"/>
      <c r="B74" s="271"/>
      <c r="C74" s="271"/>
      <c r="D74" s="271"/>
      <c r="E74" s="271"/>
      <c r="F74" s="271"/>
      <c r="G74" s="271"/>
      <c r="H74" s="271"/>
      <c r="I74" s="271"/>
      <c r="J74" s="271"/>
      <c r="K74" s="271"/>
      <c r="L74" s="271"/>
      <c r="M74" s="271"/>
    </row>
    <row r="75" spans="1:13" ht="14.5">
      <c r="A75" s="271"/>
      <c r="B75" s="271"/>
      <c r="C75" s="271"/>
      <c r="D75" s="271"/>
      <c r="E75" s="271"/>
      <c r="F75" s="271"/>
      <c r="G75" s="271"/>
      <c r="H75" s="271"/>
      <c r="I75" s="271"/>
      <c r="J75" s="271"/>
      <c r="K75" s="271"/>
      <c r="L75" s="271"/>
      <c r="M75" s="271"/>
    </row>
    <row r="76" spans="1:13" ht="14.5">
      <c r="A76" s="271"/>
      <c r="B76" s="271"/>
      <c r="C76" s="271"/>
      <c r="D76" s="271"/>
      <c r="E76" s="271"/>
      <c r="F76" s="271"/>
      <c r="G76" s="271"/>
      <c r="H76" s="271"/>
      <c r="I76" s="271"/>
      <c r="J76" s="271"/>
      <c r="K76" s="271"/>
      <c r="L76" s="271"/>
      <c r="M76" s="271"/>
    </row>
    <row r="77" spans="1:13" ht="14.5">
      <c r="A77" s="271"/>
      <c r="B77" s="271"/>
      <c r="C77" s="271"/>
      <c r="D77" s="271"/>
      <c r="E77" s="271"/>
      <c r="F77" s="271"/>
      <c r="G77" s="271"/>
      <c r="H77" s="271"/>
      <c r="I77" s="271"/>
      <c r="J77" s="271"/>
      <c r="K77" s="271"/>
      <c r="L77" s="271"/>
      <c r="M77" s="271"/>
    </row>
    <row r="78" spans="1:13" ht="14.5">
      <c r="A78" s="271"/>
      <c r="B78" s="271"/>
      <c r="C78" s="271"/>
      <c r="D78" s="271"/>
      <c r="E78" s="271"/>
      <c r="F78" s="271"/>
      <c r="G78" s="271"/>
      <c r="H78" s="271"/>
      <c r="I78" s="271"/>
      <c r="J78" s="271"/>
      <c r="K78" s="271"/>
      <c r="L78" s="271"/>
      <c r="M78" s="271"/>
    </row>
    <row r="79" spans="1:13" ht="14.5">
      <c r="A79" s="271"/>
      <c r="B79" s="271"/>
      <c r="C79" s="271"/>
      <c r="D79" s="271"/>
      <c r="E79" s="271"/>
      <c r="F79" s="271"/>
      <c r="G79" s="271"/>
      <c r="H79" s="271"/>
      <c r="I79" s="271"/>
      <c r="J79" s="271"/>
      <c r="K79" s="271"/>
      <c r="L79" s="271"/>
      <c r="M79" s="271"/>
    </row>
    <row r="80" spans="1:13" ht="14.5">
      <c r="A80" s="271"/>
      <c r="B80" s="271"/>
      <c r="C80" s="271"/>
      <c r="D80" s="271"/>
      <c r="E80" s="271"/>
      <c r="F80" s="271"/>
      <c r="G80" s="271"/>
      <c r="H80" s="271"/>
      <c r="I80" s="271"/>
      <c r="J80" s="271"/>
      <c r="K80" s="271"/>
      <c r="L80" s="271"/>
      <c r="M80" s="271"/>
    </row>
    <row r="81" spans="1:13" ht="14.5">
      <c r="A81" s="271"/>
      <c r="B81" s="271"/>
      <c r="C81" s="271"/>
      <c r="D81" s="271"/>
      <c r="E81" s="271"/>
      <c r="F81" s="271"/>
      <c r="G81" s="271"/>
      <c r="H81" s="271"/>
      <c r="I81" s="271"/>
      <c r="J81" s="271"/>
      <c r="K81" s="271"/>
      <c r="L81" s="271"/>
      <c r="M81" s="271"/>
    </row>
    <row r="82" spans="1:13" ht="14.5">
      <c r="A82" s="271"/>
      <c r="B82" s="271"/>
      <c r="C82" s="271"/>
      <c r="D82" s="271"/>
      <c r="E82" s="271"/>
      <c r="F82" s="271"/>
      <c r="G82" s="271"/>
      <c r="H82" s="271"/>
      <c r="I82" s="271"/>
      <c r="J82" s="271"/>
      <c r="K82" s="271"/>
      <c r="L82" s="271"/>
      <c r="M82" s="271"/>
    </row>
    <row r="83" spans="1:13" ht="14.5">
      <c r="A83" s="271"/>
      <c r="B83" s="271"/>
      <c r="C83" s="271"/>
      <c r="D83" s="271"/>
      <c r="E83" s="271"/>
      <c r="F83" s="271"/>
      <c r="G83" s="271"/>
      <c r="H83" s="271"/>
      <c r="I83" s="271"/>
      <c r="J83" s="271"/>
      <c r="K83" s="271"/>
      <c r="L83" s="271"/>
      <c r="M83" s="271"/>
    </row>
    <row r="84" spans="1:13" ht="14.5">
      <c r="A84" s="271"/>
      <c r="B84" s="271"/>
      <c r="C84" s="271"/>
      <c r="D84" s="271"/>
      <c r="E84" s="271"/>
      <c r="F84" s="271"/>
      <c r="G84" s="271"/>
      <c r="H84" s="271"/>
      <c r="I84" s="271"/>
      <c r="J84" s="271"/>
      <c r="K84" s="271"/>
      <c r="L84" s="271"/>
      <c r="M84" s="271"/>
    </row>
    <row r="85" spans="1:13" ht="14.5">
      <c r="A85" s="271"/>
      <c r="B85" s="271"/>
      <c r="C85" s="271"/>
      <c r="D85" s="271"/>
      <c r="E85" s="271"/>
      <c r="F85" s="271"/>
      <c r="G85" s="271"/>
      <c r="H85" s="271"/>
      <c r="I85" s="271"/>
      <c r="J85" s="271"/>
      <c r="K85" s="271"/>
      <c r="L85" s="271"/>
      <c r="M85" s="271"/>
    </row>
    <row r="86" spans="1:13" ht="14.5">
      <c r="A86" s="271"/>
      <c r="B86" s="271"/>
      <c r="C86" s="271"/>
      <c r="D86" s="271"/>
      <c r="E86" s="271"/>
      <c r="F86" s="271"/>
      <c r="G86" s="271"/>
      <c r="H86" s="271"/>
      <c r="I86" s="271"/>
      <c r="J86" s="271"/>
      <c r="K86" s="271"/>
      <c r="L86" s="271"/>
      <c r="M86" s="271"/>
    </row>
    <row r="87" spans="1:13" ht="14.5">
      <c r="A87" s="271"/>
      <c r="B87" s="271"/>
      <c r="C87" s="271"/>
      <c r="D87" s="271"/>
      <c r="E87" s="271"/>
      <c r="F87" s="271"/>
      <c r="G87" s="271"/>
      <c r="H87" s="271"/>
      <c r="I87" s="271"/>
      <c r="J87" s="271"/>
      <c r="K87" s="271"/>
      <c r="L87" s="271"/>
      <c r="M87" s="271"/>
    </row>
    <row r="88" spans="1:13" ht="14.5">
      <c r="A88" s="271"/>
      <c r="B88" s="271"/>
      <c r="C88" s="271"/>
      <c r="D88" s="271"/>
      <c r="E88" s="271"/>
      <c r="F88" s="271"/>
      <c r="G88" s="271"/>
      <c r="H88" s="271"/>
      <c r="I88" s="271"/>
      <c r="J88" s="271"/>
      <c r="K88" s="271"/>
      <c r="L88" s="271"/>
      <c r="M88" s="271"/>
    </row>
    <row r="89" spans="1:13" ht="14.5">
      <c r="A89" s="271"/>
      <c r="B89" s="271"/>
      <c r="C89" s="271"/>
      <c r="D89" s="271"/>
      <c r="E89" s="271"/>
      <c r="F89" s="271"/>
      <c r="G89" s="271"/>
      <c r="H89" s="271"/>
      <c r="I89" s="271"/>
      <c r="J89" s="271"/>
      <c r="K89" s="271"/>
      <c r="L89" s="271"/>
      <c r="M89" s="271"/>
    </row>
    <row r="90" spans="1:13" ht="14.5">
      <c r="A90" s="271"/>
      <c r="B90" s="271"/>
      <c r="C90" s="271"/>
      <c r="D90" s="271"/>
      <c r="E90" s="271"/>
      <c r="F90" s="271"/>
      <c r="G90" s="271"/>
      <c r="H90" s="271"/>
      <c r="I90" s="271"/>
      <c r="J90" s="271"/>
      <c r="K90" s="271"/>
      <c r="L90" s="271"/>
      <c r="M90" s="271"/>
    </row>
    <row r="91" spans="1:13" ht="14.5">
      <c r="A91" s="271"/>
      <c r="B91" s="271"/>
      <c r="C91" s="271"/>
      <c r="D91" s="271"/>
      <c r="E91" s="271"/>
      <c r="F91" s="271"/>
      <c r="G91" s="271"/>
      <c r="H91" s="271"/>
      <c r="I91" s="271"/>
      <c r="J91" s="271"/>
      <c r="K91" s="271"/>
      <c r="L91" s="271"/>
      <c r="M91" s="271"/>
    </row>
    <row r="92" spans="1:13" ht="14.5">
      <c r="A92" s="271"/>
      <c r="B92" s="271"/>
      <c r="C92" s="271"/>
      <c r="D92" s="271"/>
      <c r="E92" s="271"/>
      <c r="F92" s="271"/>
      <c r="G92" s="271"/>
      <c r="H92" s="271"/>
      <c r="I92" s="271"/>
      <c r="J92" s="271"/>
      <c r="K92" s="271"/>
      <c r="L92" s="271"/>
      <c r="M92" s="271"/>
    </row>
    <row r="93" spans="1:13" ht="14.5">
      <c r="A93" s="271"/>
      <c r="B93" s="271"/>
      <c r="C93" s="271"/>
      <c r="D93" s="271"/>
      <c r="E93" s="271"/>
      <c r="F93" s="271"/>
      <c r="G93" s="271"/>
      <c r="H93" s="271"/>
      <c r="I93" s="271"/>
      <c r="J93" s="271"/>
      <c r="K93" s="271"/>
      <c r="L93" s="271"/>
      <c r="M93" s="271"/>
    </row>
    <row r="94" spans="1:13" ht="14.5">
      <c r="A94" s="271"/>
      <c r="B94" s="271"/>
      <c r="C94" s="271"/>
      <c r="D94" s="271"/>
      <c r="E94" s="271"/>
      <c r="F94" s="271"/>
      <c r="G94" s="271"/>
      <c r="H94" s="271"/>
      <c r="I94" s="271"/>
      <c r="J94" s="271"/>
      <c r="K94" s="271"/>
      <c r="L94" s="271"/>
      <c r="M94" s="271"/>
    </row>
    <row r="95" spans="1:13" ht="14.5">
      <c r="A95" s="271"/>
      <c r="B95" s="271"/>
      <c r="C95" s="271"/>
      <c r="D95" s="271"/>
      <c r="E95" s="271"/>
      <c r="F95" s="271"/>
      <c r="G95" s="271"/>
      <c r="H95" s="271"/>
      <c r="I95" s="271"/>
      <c r="J95" s="271"/>
      <c r="K95" s="271"/>
      <c r="L95" s="271"/>
      <c r="M95" s="271"/>
    </row>
    <row r="96" spans="1:13" ht="14.5">
      <c r="A96" s="271"/>
      <c r="B96" s="271"/>
      <c r="C96" s="271"/>
      <c r="D96" s="271"/>
      <c r="E96" s="271"/>
      <c r="F96" s="271"/>
      <c r="G96" s="271"/>
      <c r="H96" s="271"/>
      <c r="I96" s="271"/>
      <c r="J96" s="271"/>
      <c r="K96" s="271"/>
      <c r="L96" s="271"/>
      <c r="M96" s="271"/>
    </row>
    <row r="97" spans="1:13" ht="14.5">
      <c r="A97" s="271"/>
      <c r="B97" s="271"/>
      <c r="C97" s="271"/>
      <c r="D97" s="271"/>
      <c r="E97" s="271"/>
      <c r="F97" s="271"/>
      <c r="G97" s="271"/>
      <c r="H97" s="271"/>
      <c r="I97" s="271"/>
      <c r="J97" s="271"/>
      <c r="K97" s="271"/>
      <c r="L97" s="271"/>
      <c r="M97" s="271"/>
    </row>
    <row r="98" spans="1:13" ht="14.5">
      <c r="A98" s="271"/>
      <c r="B98" s="271"/>
      <c r="C98" s="271"/>
      <c r="D98" s="271"/>
      <c r="E98" s="271"/>
      <c r="F98" s="271"/>
      <c r="G98" s="271"/>
      <c r="H98" s="271"/>
      <c r="I98" s="271"/>
      <c r="J98" s="271"/>
      <c r="K98" s="271"/>
      <c r="L98" s="271"/>
      <c r="M98" s="271"/>
    </row>
    <row r="99" spans="1:13" ht="14.5">
      <c r="A99" s="271"/>
      <c r="B99" s="271"/>
      <c r="C99" s="271"/>
      <c r="D99" s="271"/>
      <c r="E99" s="271"/>
      <c r="F99" s="271"/>
      <c r="G99" s="271"/>
      <c r="H99" s="271"/>
      <c r="I99" s="271"/>
      <c r="J99" s="271"/>
      <c r="K99" s="271"/>
      <c r="L99" s="271"/>
      <c r="M99" s="271"/>
    </row>
    <row r="100" spans="1:13" ht="14.5">
      <c r="A100" s="271"/>
      <c r="B100" s="271"/>
      <c r="C100" s="271"/>
      <c r="D100" s="271"/>
      <c r="E100" s="271"/>
      <c r="F100" s="271"/>
      <c r="G100" s="271"/>
      <c r="H100" s="271"/>
      <c r="I100" s="271"/>
      <c r="J100" s="271"/>
      <c r="K100" s="271"/>
      <c r="L100" s="271"/>
      <c r="M100" s="271"/>
    </row>
    <row r="101" spans="1:13" ht="14.5">
      <c r="A101" s="271"/>
      <c r="B101" s="271"/>
      <c r="C101" s="271"/>
      <c r="D101" s="271"/>
      <c r="E101" s="271"/>
      <c r="F101" s="271"/>
      <c r="G101" s="271"/>
      <c r="H101" s="271"/>
      <c r="I101" s="271"/>
      <c r="J101" s="271"/>
      <c r="K101" s="271"/>
      <c r="L101" s="271"/>
      <c r="M101" s="271"/>
    </row>
    <row r="102" spans="1:13" ht="14.5">
      <c r="A102" s="271"/>
      <c r="B102" s="271"/>
      <c r="C102" s="271"/>
      <c r="D102" s="271"/>
      <c r="E102" s="271"/>
      <c r="F102" s="271"/>
      <c r="G102" s="271"/>
      <c r="H102" s="271"/>
      <c r="I102" s="271"/>
      <c r="J102" s="271"/>
      <c r="K102" s="271"/>
      <c r="L102" s="271"/>
      <c r="M102" s="271"/>
    </row>
    <row r="103" spans="1:13" ht="14.5">
      <c r="A103" s="271"/>
      <c r="B103" s="271"/>
      <c r="C103" s="271"/>
      <c r="D103" s="271"/>
      <c r="E103" s="271"/>
      <c r="F103" s="271"/>
      <c r="G103" s="271"/>
      <c r="H103" s="271"/>
      <c r="I103" s="271"/>
      <c r="J103" s="271"/>
      <c r="K103" s="271"/>
      <c r="L103" s="271"/>
      <c r="M103" s="271"/>
    </row>
    <row r="104" spans="1:13" ht="14.5">
      <c r="A104" s="271"/>
      <c r="B104" s="271"/>
      <c r="C104" s="271"/>
      <c r="D104" s="271"/>
      <c r="E104" s="271"/>
      <c r="F104" s="271"/>
      <c r="G104" s="271"/>
      <c r="H104" s="271"/>
      <c r="I104" s="271"/>
      <c r="J104" s="271"/>
      <c r="K104" s="271"/>
      <c r="L104" s="271"/>
      <c r="M104" s="271"/>
    </row>
    <row r="105" spans="1:13" ht="14.5">
      <c r="A105" s="271"/>
      <c r="B105" s="271"/>
      <c r="C105" s="271"/>
      <c r="D105" s="271"/>
      <c r="E105" s="271"/>
      <c r="F105" s="271"/>
      <c r="G105" s="271"/>
      <c r="H105" s="271"/>
      <c r="I105" s="271"/>
      <c r="J105" s="271"/>
      <c r="K105" s="271"/>
      <c r="L105" s="271"/>
      <c r="M105" s="271"/>
    </row>
    <row r="106" spans="1:13" ht="14.5">
      <c r="A106" s="271"/>
      <c r="B106" s="271"/>
      <c r="C106" s="271"/>
      <c r="D106" s="271"/>
      <c r="E106" s="271"/>
      <c r="F106" s="271"/>
      <c r="G106" s="271"/>
      <c r="H106" s="271"/>
      <c r="I106" s="271"/>
      <c r="J106" s="271"/>
      <c r="K106" s="271"/>
      <c r="L106" s="271"/>
      <c r="M106" s="271"/>
    </row>
    <row r="107" spans="1:13" ht="14.5">
      <c r="A107" s="271"/>
      <c r="B107" s="271"/>
      <c r="C107" s="271"/>
      <c r="D107" s="271"/>
      <c r="E107" s="271"/>
      <c r="F107" s="271"/>
      <c r="G107" s="271"/>
      <c r="H107" s="271"/>
      <c r="I107" s="271"/>
      <c r="J107" s="271"/>
      <c r="K107" s="271"/>
      <c r="L107" s="271"/>
      <c r="M107" s="271"/>
    </row>
    <row r="108" spans="1:13" ht="14.5">
      <c r="A108" s="271"/>
      <c r="B108" s="271"/>
      <c r="C108" s="271"/>
      <c r="D108" s="271"/>
      <c r="E108" s="271"/>
      <c r="F108" s="271"/>
      <c r="G108" s="271"/>
      <c r="H108" s="271"/>
      <c r="I108" s="271"/>
      <c r="J108" s="271"/>
      <c r="K108" s="271"/>
      <c r="L108" s="271"/>
      <c r="M108" s="271"/>
    </row>
    <row r="109" spans="1:13" ht="14.5">
      <c r="A109" s="271"/>
      <c r="B109" s="271"/>
      <c r="C109" s="271"/>
      <c r="D109" s="271"/>
      <c r="E109" s="271"/>
      <c r="F109" s="271"/>
      <c r="G109" s="271"/>
      <c r="H109" s="271"/>
      <c r="I109" s="271"/>
      <c r="J109" s="271"/>
      <c r="K109" s="271"/>
      <c r="L109" s="271"/>
      <c r="M109" s="271"/>
    </row>
    <row r="110" spans="1:13" ht="14.5">
      <c r="A110" s="271"/>
      <c r="B110" s="271"/>
      <c r="C110" s="271"/>
      <c r="D110" s="271"/>
      <c r="E110" s="271"/>
      <c r="F110" s="271"/>
      <c r="G110" s="271"/>
      <c r="H110" s="271"/>
      <c r="I110" s="271"/>
      <c r="J110" s="271"/>
      <c r="K110" s="271"/>
      <c r="L110" s="271"/>
      <c r="M110" s="271"/>
    </row>
    <row r="111" spans="1:13" ht="14.5">
      <c r="A111" s="271"/>
      <c r="B111" s="271"/>
      <c r="C111" s="271"/>
      <c r="D111" s="271"/>
      <c r="E111" s="271"/>
      <c r="F111" s="271"/>
      <c r="G111" s="271"/>
      <c r="H111" s="271"/>
      <c r="I111" s="271"/>
      <c r="J111" s="271"/>
      <c r="K111" s="271"/>
      <c r="L111" s="271"/>
      <c r="M111" s="271"/>
    </row>
    <row r="112" spans="1:13" ht="14.5">
      <c r="A112" s="271"/>
      <c r="B112" s="271"/>
      <c r="C112" s="271"/>
      <c r="D112" s="271"/>
      <c r="E112" s="271"/>
      <c r="F112" s="271"/>
      <c r="G112" s="271"/>
      <c r="H112" s="271"/>
      <c r="I112" s="271"/>
      <c r="J112" s="271"/>
      <c r="K112" s="271"/>
      <c r="L112" s="271"/>
      <c r="M112" s="271"/>
    </row>
    <row r="113" spans="1:13" ht="14.5">
      <c r="A113" s="271"/>
      <c r="B113" s="271"/>
      <c r="C113" s="271"/>
      <c r="D113" s="271"/>
      <c r="E113" s="271"/>
      <c r="F113" s="271"/>
      <c r="G113" s="271"/>
      <c r="H113" s="271"/>
      <c r="I113" s="271"/>
      <c r="J113" s="271"/>
      <c r="K113" s="271"/>
      <c r="L113" s="271"/>
      <c r="M113" s="271"/>
    </row>
    <row r="114" spans="1:13" ht="14.5">
      <c r="A114" s="271"/>
      <c r="B114" s="271"/>
      <c r="C114" s="271"/>
      <c r="D114" s="271"/>
      <c r="E114" s="271"/>
      <c r="F114" s="271"/>
      <c r="G114" s="271"/>
      <c r="H114" s="271"/>
      <c r="I114" s="271"/>
      <c r="J114" s="271"/>
      <c r="K114" s="271"/>
      <c r="L114" s="271"/>
      <c r="M114" s="271"/>
    </row>
    <row r="115" spans="1:13" ht="14.5">
      <c r="A115" s="271"/>
      <c r="B115" s="271"/>
      <c r="C115" s="271"/>
      <c r="D115" s="271"/>
      <c r="E115" s="271"/>
      <c r="F115" s="271"/>
      <c r="G115" s="271"/>
      <c r="H115" s="271"/>
      <c r="I115" s="271"/>
      <c r="J115" s="271"/>
      <c r="K115" s="271"/>
      <c r="L115" s="271"/>
      <c r="M115" s="271"/>
    </row>
    <row r="116" spans="1:13" ht="14.5">
      <c r="A116" s="271"/>
      <c r="B116" s="271"/>
      <c r="C116" s="271"/>
      <c r="D116" s="271"/>
      <c r="E116" s="271"/>
      <c r="F116" s="271"/>
      <c r="G116" s="271"/>
      <c r="H116" s="271"/>
      <c r="I116" s="271"/>
      <c r="J116" s="271"/>
      <c r="K116" s="271"/>
      <c r="L116" s="271"/>
      <c r="M116" s="271"/>
    </row>
    <row r="117" spans="1:13" ht="14.5">
      <c r="A117" s="271"/>
      <c r="B117" s="271"/>
      <c r="C117" s="271"/>
      <c r="D117" s="271"/>
      <c r="E117" s="271"/>
      <c r="F117" s="271"/>
      <c r="G117" s="271"/>
      <c r="H117" s="271"/>
      <c r="I117" s="271"/>
      <c r="J117" s="271"/>
      <c r="K117" s="271"/>
      <c r="L117" s="271"/>
      <c r="M117" s="271"/>
    </row>
    <row r="118" spans="1:13" ht="14.5">
      <c r="A118" s="271"/>
      <c r="B118" s="271"/>
      <c r="C118" s="271"/>
      <c r="D118" s="271"/>
      <c r="E118" s="271"/>
      <c r="F118" s="271"/>
      <c r="G118" s="271"/>
      <c r="H118" s="271"/>
      <c r="I118" s="271"/>
      <c r="J118" s="271"/>
      <c r="K118" s="271"/>
      <c r="L118" s="271"/>
      <c r="M118" s="271"/>
    </row>
    <row r="119" spans="1:13" ht="14.5">
      <c r="A119" s="271"/>
      <c r="B119" s="271"/>
      <c r="C119" s="271"/>
      <c r="D119" s="271"/>
      <c r="E119" s="271"/>
      <c r="F119" s="271"/>
      <c r="G119" s="271"/>
      <c r="H119" s="271"/>
      <c r="I119" s="271"/>
      <c r="J119" s="271"/>
      <c r="K119" s="271"/>
      <c r="L119" s="271"/>
      <c r="M119" s="271"/>
    </row>
    <row r="120" spans="1:13" ht="14.5">
      <c r="A120" s="271"/>
      <c r="B120" s="271"/>
      <c r="C120" s="271"/>
      <c r="D120" s="271"/>
      <c r="E120" s="271"/>
      <c r="F120" s="271"/>
      <c r="G120" s="271"/>
      <c r="H120" s="271"/>
      <c r="I120" s="271"/>
      <c r="J120" s="271"/>
      <c r="K120" s="271"/>
      <c r="L120" s="271"/>
      <c r="M120" s="271"/>
    </row>
    <row r="121" spans="1:13" ht="14.5">
      <c r="A121" s="271"/>
      <c r="B121" s="271"/>
      <c r="C121" s="271"/>
      <c r="D121" s="271"/>
      <c r="E121" s="271"/>
      <c r="F121" s="271"/>
      <c r="G121" s="271"/>
      <c r="H121" s="271"/>
      <c r="I121" s="271"/>
      <c r="J121" s="271"/>
      <c r="K121" s="271"/>
      <c r="L121" s="271"/>
      <c r="M121" s="271"/>
    </row>
    <row r="122" spans="1:13" ht="14.5">
      <c r="A122" s="271"/>
      <c r="B122" s="271"/>
      <c r="C122" s="271"/>
      <c r="D122" s="271"/>
      <c r="E122" s="271"/>
      <c r="F122" s="271"/>
      <c r="G122" s="271"/>
      <c r="H122" s="271"/>
      <c r="I122" s="271"/>
      <c r="J122" s="271"/>
      <c r="K122" s="271"/>
      <c r="L122" s="271"/>
      <c r="M122" s="271"/>
    </row>
    <row r="123" spans="1:13" ht="14.5">
      <c r="A123" s="271"/>
      <c r="B123" s="271"/>
      <c r="C123" s="271"/>
      <c r="D123" s="271"/>
      <c r="E123" s="271"/>
      <c r="F123" s="271"/>
      <c r="G123" s="271"/>
      <c r="H123" s="271"/>
      <c r="I123" s="271"/>
      <c r="J123" s="271"/>
      <c r="K123" s="271"/>
      <c r="L123" s="271"/>
      <c r="M123" s="271"/>
    </row>
    <row r="124" spans="1:13" ht="14.5">
      <c r="A124" s="271"/>
      <c r="B124" s="271"/>
      <c r="C124" s="271"/>
      <c r="D124" s="271"/>
      <c r="E124" s="271"/>
      <c r="F124" s="271"/>
      <c r="G124" s="271"/>
      <c r="H124" s="271"/>
      <c r="I124" s="271"/>
      <c r="J124" s="271"/>
      <c r="K124" s="271"/>
      <c r="L124" s="271"/>
      <c r="M124" s="271"/>
    </row>
    <row r="125" spans="1:13" ht="14.5">
      <c r="A125" s="271"/>
      <c r="B125" s="271"/>
      <c r="C125" s="271"/>
      <c r="D125" s="271"/>
      <c r="E125" s="271"/>
      <c r="F125" s="271"/>
      <c r="G125" s="271"/>
      <c r="H125" s="271"/>
      <c r="I125" s="271"/>
      <c r="J125" s="271"/>
      <c r="K125" s="271"/>
      <c r="L125" s="271"/>
      <c r="M125" s="271"/>
    </row>
    <row r="126" spans="1:13" ht="14.5">
      <c r="A126" s="271"/>
      <c r="B126" s="271"/>
      <c r="C126" s="271"/>
      <c r="D126" s="271"/>
      <c r="E126" s="271"/>
      <c r="F126" s="271"/>
      <c r="G126" s="271"/>
      <c r="H126" s="271"/>
      <c r="I126" s="271"/>
      <c r="J126" s="271"/>
      <c r="K126" s="271"/>
      <c r="L126" s="271"/>
      <c r="M126" s="271"/>
    </row>
    <row r="127" spans="1:13" ht="14.5">
      <c r="A127" s="271"/>
      <c r="B127" s="271"/>
      <c r="C127" s="271"/>
      <c r="D127" s="271"/>
      <c r="E127" s="271"/>
      <c r="F127" s="271"/>
      <c r="G127" s="271"/>
      <c r="H127" s="271"/>
      <c r="I127" s="271"/>
      <c r="J127" s="271"/>
      <c r="K127" s="271"/>
      <c r="L127" s="271"/>
      <c r="M127" s="271"/>
    </row>
    <row r="128" spans="1:13" ht="14.5">
      <c r="A128" s="271"/>
      <c r="B128" s="271"/>
      <c r="C128" s="271"/>
      <c r="D128" s="271"/>
      <c r="E128" s="271"/>
      <c r="F128" s="271"/>
      <c r="G128" s="271"/>
      <c r="H128" s="271"/>
      <c r="I128" s="271"/>
      <c r="J128" s="271"/>
      <c r="K128" s="271"/>
      <c r="L128" s="271"/>
      <c r="M128" s="271"/>
    </row>
    <row r="129" spans="1:13" ht="14.5">
      <c r="A129" s="271"/>
      <c r="B129" s="271"/>
      <c r="C129" s="271"/>
      <c r="D129" s="271"/>
      <c r="E129" s="271"/>
      <c r="F129" s="271"/>
      <c r="G129" s="271"/>
      <c r="H129" s="271"/>
      <c r="I129" s="271"/>
      <c r="J129" s="271"/>
      <c r="K129" s="271"/>
      <c r="L129" s="271"/>
      <c r="M129" s="271"/>
    </row>
    <row r="130" spans="1:13" ht="14.5">
      <c r="A130" s="271"/>
      <c r="B130" s="271"/>
      <c r="C130" s="271"/>
      <c r="D130" s="271"/>
      <c r="E130" s="271"/>
      <c r="F130" s="271"/>
      <c r="G130" s="271"/>
      <c r="H130" s="271"/>
      <c r="I130" s="271"/>
      <c r="J130" s="271"/>
      <c r="K130" s="271"/>
      <c r="L130" s="271"/>
      <c r="M130" s="271"/>
    </row>
    <row r="131" spans="1:13" ht="14.5">
      <c r="A131" s="271"/>
      <c r="B131" s="271"/>
      <c r="C131" s="271"/>
      <c r="D131" s="271"/>
      <c r="E131" s="271"/>
      <c r="F131" s="271"/>
      <c r="G131" s="271"/>
      <c r="H131" s="271"/>
      <c r="I131" s="271"/>
      <c r="J131" s="271"/>
      <c r="K131" s="271"/>
      <c r="L131" s="271"/>
      <c r="M131" s="271"/>
    </row>
    <row r="132" spans="1:13" ht="14.5">
      <c r="A132" s="271"/>
      <c r="B132" s="271"/>
      <c r="C132" s="271"/>
      <c r="D132" s="271"/>
      <c r="E132" s="271"/>
      <c r="F132" s="271"/>
      <c r="G132" s="271"/>
      <c r="H132" s="271"/>
      <c r="I132" s="271"/>
      <c r="J132" s="271"/>
      <c r="K132" s="271"/>
      <c r="L132" s="271"/>
      <c r="M132" s="271"/>
    </row>
    <row r="133" spans="1:13" ht="14.5">
      <c r="A133" s="271"/>
      <c r="B133" s="271"/>
      <c r="C133" s="271"/>
      <c r="D133" s="271"/>
      <c r="E133" s="271"/>
      <c r="F133" s="271"/>
      <c r="G133" s="271"/>
      <c r="H133" s="271"/>
      <c r="I133" s="271"/>
      <c r="J133" s="271"/>
      <c r="K133" s="271"/>
      <c r="L133" s="271"/>
      <c r="M133" s="271"/>
    </row>
    <row r="134" spans="1:13" ht="14.5">
      <c r="A134" s="271"/>
      <c r="B134" s="271"/>
      <c r="C134" s="271"/>
      <c r="D134" s="271"/>
      <c r="E134" s="271"/>
      <c r="F134" s="271"/>
      <c r="G134" s="271"/>
      <c r="H134" s="271"/>
      <c r="I134" s="271"/>
      <c r="J134" s="271"/>
      <c r="K134" s="271"/>
      <c r="L134" s="271"/>
      <c r="M134" s="271"/>
    </row>
    <row r="135" spans="1:13" ht="14.5">
      <c r="A135" s="271"/>
      <c r="B135" s="271"/>
      <c r="C135" s="271"/>
      <c r="D135" s="271"/>
      <c r="E135" s="271"/>
      <c r="F135" s="271"/>
      <c r="G135" s="271"/>
      <c r="H135" s="271"/>
      <c r="I135" s="271"/>
      <c r="J135" s="271"/>
      <c r="K135" s="271"/>
      <c r="L135" s="271"/>
      <c r="M135" s="271"/>
    </row>
    <row r="136" spans="1:13" ht="14.5">
      <c r="A136" s="271"/>
      <c r="B136" s="271"/>
      <c r="C136" s="271"/>
      <c r="D136" s="271"/>
      <c r="E136" s="271"/>
      <c r="F136" s="271"/>
      <c r="G136" s="271"/>
      <c r="H136" s="271"/>
      <c r="I136" s="271"/>
      <c r="J136" s="271"/>
      <c r="K136" s="271"/>
      <c r="L136" s="271"/>
      <c r="M136" s="271"/>
    </row>
    <row r="137" spans="1:13" ht="14.5">
      <c r="A137" s="271"/>
      <c r="B137" s="271"/>
      <c r="C137" s="271"/>
      <c r="D137" s="271"/>
      <c r="E137" s="271"/>
      <c r="F137" s="271"/>
      <c r="G137" s="271"/>
      <c r="H137" s="271"/>
      <c r="I137" s="271"/>
      <c r="J137" s="271"/>
      <c r="K137" s="271"/>
      <c r="L137" s="271"/>
      <c r="M137" s="271"/>
    </row>
    <row r="138" spans="1:13" ht="14.5">
      <c r="A138" s="271"/>
      <c r="B138" s="271"/>
      <c r="C138" s="271"/>
      <c r="D138" s="271"/>
      <c r="E138" s="271"/>
      <c r="F138" s="271"/>
      <c r="G138" s="271"/>
      <c r="H138" s="271"/>
      <c r="I138" s="271"/>
      <c r="J138" s="271"/>
      <c r="K138" s="271"/>
      <c r="L138" s="271"/>
      <c r="M138" s="271"/>
    </row>
    <row r="139" spans="1:13" ht="14.5">
      <c r="A139" s="271"/>
      <c r="B139" s="271"/>
      <c r="C139" s="271"/>
      <c r="D139" s="271"/>
      <c r="E139" s="271"/>
      <c r="F139" s="271"/>
      <c r="G139" s="271"/>
      <c r="H139" s="271"/>
      <c r="I139" s="271"/>
      <c r="J139" s="271"/>
      <c r="K139" s="271"/>
      <c r="L139" s="271"/>
      <c r="M139" s="271"/>
    </row>
    <row r="140" spans="1:13" ht="14.5">
      <c r="A140" s="271"/>
      <c r="B140" s="271"/>
      <c r="C140" s="271"/>
      <c r="D140" s="271"/>
      <c r="E140" s="271"/>
      <c r="F140" s="271"/>
      <c r="G140" s="271"/>
      <c r="H140" s="271"/>
      <c r="I140" s="271"/>
      <c r="J140" s="271"/>
      <c r="K140" s="271"/>
      <c r="L140" s="271"/>
      <c r="M140" s="271"/>
    </row>
    <row r="141" spans="1:13" ht="14.5">
      <c r="A141" s="271"/>
      <c r="B141" s="271"/>
      <c r="C141" s="271"/>
      <c r="D141" s="271"/>
      <c r="E141" s="271"/>
      <c r="F141" s="271"/>
      <c r="G141" s="271"/>
      <c r="H141" s="271"/>
      <c r="I141" s="271"/>
      <c r="J141" s="271"/>
      <c r="K141" s="271"/>
      <c r="L141" s="271"/>
      <c r="M141" s="271"/>
    </row>
    <row r="142" spans="1:13" ht="14.5">
      <c r="A142" s="271"/>
      <c r="B142" s="271"/>
      <c r="C142" s="271"/>
      <c r="D142" s="271"/>
      <c r="E142" s="271"/>
      <c r="F142" s="271"/>
      <c r="G142" s="271"/>
      <c r="H142" s="271"/>
      <c r="I142" s="271"/>
      <c r="J142" s="271"/>
      <c r="K142" s="271"/>
      <c r="L142" s="271"/>
      <c r="M142" s="271"/>
    </row>
    <row r="143" spans="1:13" ht="14.5">
      <c r="A143" s="271"/>
      <c r="B143" s="271"/>
      <c r="C143" s="271"/>
      <c r="D143" s="271"/>
      <c r="E143" s="271"/>
      <c r="F143" s="271"/>
      <c r="G143" s="271"/>
      <c r="H143" s="271"/>
      <c r="I143" s="271"/>
      <c r="J143" s="271"/>
      <c r="K143" s="271"/>
      <c r="L143" s="271"/>
      <c r="M143" s="271"/>
    </row>
    <row r="144" spans="1:13" ht="14.5">
      <c r="A144" s="271"/>
      <c r="B144" s="271"/>
      <c r="C144" s="271"/>
      <c r="D144" s="271"/>
      <c r="E144" s="271"/>
      <c r="F144" s="271"/>
      <c r="G144" s="271"/>
      <c r="H144" s="271"/>
      <c r="I144" s="271"/>
      <c r="J144" s="271"/>
      <c r="K144" s="271"/>
      <c r="L144" s="271"/>
      <c r="M144" s="271"/>
    </row>
    <row r="145" spans="1:13" ht="14.5">
      <c r="A145" s="271"/>
      <c r="B145" s="271"/>
      <c r="C145" s="271"/>
      <c r="D145" s="271"/>
      <c r="E145" s="271"/>
      <c r="F145" s="271"/>
      <c r="G145" s="271"/>
      <c r="H145" s="271"/>
      <c r="I145" s="271"/>
      <c r="J145" s="271"/>
      <c r="K145" s="271"/>
      <c r="L145" s="271"/>
      <c r="M145" s="271"/>
    </row>
    <row r="146" spans="1:13" ht="14.5">
      <c r="A146" s="271"/>
      <c r="B146" s="271"/>
      <c r="C146" s="271"/>
      <c r="D146" s="271"/>
      <c r="E146" s="271"/>
      <c r="F146" s="271"/>
      <c r="G146" s="271"/>
      <c r="H146" s="271"/>
      <c r="I146" s="271"/>
      <c r="J146" s="271"/>
      <c r="K146" s="271"/>
      <c r="L146" s="271"/>
      <c r="M146" s="271"/>
    </row>
    <row r="147" spans="1:13" ht="14.5">
      <c r="A147" s="271"/>
      <c r="B147" s="271"/>
      <c r="C147" s="271"/>
      <c r="D147" s="271"/>
      <c r="E147" s="271"/>
      <c r="F147" s="271"/>
      <c r="G147" s="271"/>
      <c r="H147" s="271"/>
      <c r="I147" s="271"/>
      <c r="J147" s="271"/>
      <c r="K147" s="271"/>
      <c r="L147" s="271"/>
      <c r="M147" s="271"/>
    </row>
    <row r="148" spans="1:13" ht="14.5">
      <c r="A148" s="271"/>
      <c r="B148" s="271"/>
      <c r="C148" s="271"/>
      <c r="D148" s="271"/>
      <c r="E148" s="271"/>
      <c r="F148" s="271"/>
      <c r="G148" s="271"/>
      <c r="H148" s="271"/>
      <c r="I148" s="271"/>
      <c r="J148" s="271"/>
      <c r="K148" s="271"/>
      <c r="L148" s="271"/>
      <c r="M148" s="271"/>
    </row>
    <row r="149" spans="1:13" ht="14.5">
      <c r="A149" s="271"/>
      <c r="B149" s="271"/>
      <c r="C149" s="271"/>
      <c r="D149" s="271"/>
      <c r="E149" s="271"/>
      <c r="F149" s="271"/>
      <c r="G149" s="271"/>
      <c r="H149" s="271"/>
      <c r="I149" s="271"/>
      <c r="J149" s="271"/>
      <c r="K149" s="271"/>
      <c r="L149" s="271"/>
      <c r="M149" s="271"/>
    </row>
    <row r="150" spans="1:13" ht="14.5">
      <c r="A150" s="271"/>
      <c r="B150" s="271"/>
      <c r="C150" s="271"/>
      <c r="D150" s="271"/>
      <c r="E150" s="271"/>
      <c r="F150" s="271"/>
      <c r="G150" s="271"/>
      <c r="H150" s="271"/>
      <c r="I150" s="271"/>
      <c r="J150" s="271"/>
      <c r="K150" s="271"/>
      <c r="L150" s="271"/>
      <c r="M150" s="271"/>
    </row>
    <row r="151" spans="1:13" ht="14.5">
      <c r="A151" s="271"/>
      <c r="B151" s="271"/>
      <c r="C151" s="271"/>
      <c r="D151" s="271"/>
      <c r="E151" s="271"/>
      <c r="F151" s="271"/>
      <c r="G151" s="271"/>
      <c r="H151" s="271"/>
      <c r="I151" s="271"/>
      <c r="J151" s="271"/>
      <c r="K151" s="271"/>
      <c r="L151" s="271"/>
      <c r="M151" s="271"/>
    </row>
    <row r="152" spans="1:13" ht="14.5">
      <c r="A152" s="271"/>
      <c r="B152" s="271"/>
      <c r="C152" s="271"/>
      <c r="D152" s="271"/>
      <c r="E152" s="271"/>
      <c r="F152" s="271"/>
      <c r="G152" s="271"/>
      <c r="H152" s="271"/>
      <c r="I152" s="271"/>
      <c r="J152" s="271"/>
      <c r="K152" s="271"/>
      <c r="L152" s="271"/>
      <c r="M152" s="271"/>
    </row>
    <row r="153" spans="1:13" ht="14.5">
      <c r="A153" s="271"/>
      <c r="B153" s="271"/>
      <c r="C153" s="271"/>
      <c r="D153" s="271"/>
      <c r="E153" s="271"/>
      <c r="F153" s="271"/>
      <c r="G153" s="271"/>
      <c r="H153" s="271"/>
      <c r="I153" s="271"/>
      <c r="J153" s="271"/>
      <c r="K153" s="271"/>
      <c r="L153" s="271"/>
      <c r="M153" s="271"/>
    </row>
    <row r="154" spans="1:13" ht="14.5">
      <c r="A154" s="271"/>
      <c r="B154" s="271"/>
      <c r="C154" s="271"/>
      <c r="D154" s="271"/>
      <c r="E154" s="271"/>
      <c r="F154" s="271"/>
      <c r="G154" s="271"/>
      <c r="H154" s="271"/>
      <c r="I154" s="271"/>
      <c r="J154" s="271"/>
      <c r="K154" s="271"/>
      <c r="L154" s="271"/>
      <c r="M154" s="271"/>
    </row>
    <row r="155" spans="1:13" ht="14.5">
      <c r="A155" s="271"/>
      <c r="B155" s="271"/>
      <c r="C155" s="271"/>
      <c r="D155" s="271"/>
      <c r="E155" s="271"/>
      <c r="F155" s="271"/>
      <c r="G155" s="271"/>
      <c r="H155" s="271"/>
      <c r="I155" s="271"/>
      <c r="J155" s="271"/>
      <c r="K155" s="271"/>
      <c r="L155" s="271"/>
      <c r="M155" s="271"/>
    </row>
    <row r="156" spans="1:13" ht="14.5">
      <c r="A156" s="271"/>
      <c r="B156" s="271"/>
      <c r="C156" s="271"/>
      <c r="D156" s="271"/>
      <c r="E156" s="271"/>
      <c r="F156" s="271"/>
      <c r="G156" s="271"/>
      <c r="H156" s="271"/>
      <c r="I156" s="271"/>
      <c r="J156" s="271"/>
      <c r="K156" s="271"/>
      <c r="L156" s="271"/>
      <c r="M156" s="271"/>
    </row>
    <row r="157" spans="1:13" ht="14.5">
      <c r="A157" s="271"/>
      <c r="B157" s="271"/>
      <c r="C157" s="271"/>
      <c r="D157" s="271"/>
      <c r="E157" s="271"/>
      <c r="F157" s="271"/>
      <c r="G157" s="271"/>
      <c r="H157" s="271"/>
      <c r="I157" s="271"/>
      <c r="J157" s="271"/>
      <c r="K157" s="271"/>
      <c r="L157" s="271"/>
      <c r="M157" s="271"/>
    </row>
    <row r="158" spans="1:13" ht="14.5">
      <c r="A158" s="271"/>
      <c r="B158" s="271"/>
      <c r="C158" s="271"/>
      <c r="D158" s="271"/>
      <c r="E158" s="271"/>
      <c r="F158" s="271"/>
      <c r="G158" s="271"/>
      <c r="H158" s="271"/>
      <c r="I158" s="271"/>
      <c r="J158" s="271"/>
      <c r="K158" s="271"/>
      <c r="L158" s="271"/>
      <c r="M158" s="271"/>
    </row>
    <row r="159" spans="1:13" ht="14.5">
      <c r="A159" s="271"/>
      <c r="B159" s="271"/>
      <c r="C159" s="271"/>
      <c r="D159" s="271"/>
      <c r="E159" s="271"/>
      <c r="F159" s="271"/>
      <c r="G159" s="271"/>
      <c r="H159" s="271"/>
      <c r="I159" s="271"/>
      <c r="J159" s="271"/>
      <c r="K159" s="271"/>
      <c r="L159" s="271"/>
      <c r="M159" s="271"/>
    </row>
    <row r="160" spans="1:13" ht="14.5">
      <c r="A160" s="271"/>
      <c r="B160" s="271"/>
      <c r="C160" s="271"/>
      <c r="D160" s="271"/>
      <c r="E160" s="271"/>
      <c r="F160" s="271"/>
      <c r="G160" s="271"/>
      <c r="H160" s="271"/>
      <c r="I160" s="271"/>
      <c r="J160" s="271"/>
      <c r="K160" s="271"/>
      <c r="L160" s="271"/>
      <c r="M160" s="271"/>
    </row>
  </sheetData>
  <customSheetViews>
    <customSheetView guid="{0995CD4B-3C75-457A-AB77-49903FF8A611}" scale="90">
      <selection activeCell="A7" sqref="A7:B19"/>
      <pageMargins left="0.7" right="0.7" top="0.78740157499999996" bottom="0.78740157499999996" header="0.3" footer="0.3"/>
      <pageSetup paperSize="9" orientation="portrait" horizontalDpi="300" verticalDpi="300" r:id="rId1"/>
    </customSheetView>
  </customSheetViews>
  <mergeCells count="17">
    <mergeCell ref="A46:B46"/>
    <mergeCell ref="A47:B47"/>
    <mergeCell ref="A48:B48"/>
    <mergeCell ref="A49:B49"/>
    <mergeCell ref="A26:B26"/>
    <mergeCell ref="A28:B28"/>
    <mergeCell ref="A29:A30"/>
    <mergeCell ref="A44:B44"/>
    <mergeCell ref="A45:B45"/>
    <mergeCell ref="A1:B1"/>
    <mergeCell ref="A4:B4"/>
    <mergeCell ref="A5:A6"/>
    <mergeCell ref="A24:B24"/>
    <mergeCell ref="A20:B20"/>
    <mergeCell ref="A22:B22"/>
    <mergeCell ref="A21:B21"/>
    <mergeCell ref="A23:B23"/>
  </mergeCells>
  <hyperlinks>
    <hyperlink ref="A2" location="Inhalt!A1" display="Zurück zum Inhalt - HF-03"/>
  </hyperlinks>
  <pageMargins left="0.7" right="0.7" top="0.78740157499999996" bottom="0.78740157499999996"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Inhalt</vt:lpstr>
      <vt:lpstr>Daten HF-03.1.1</vt:lpstr>
      <vt:lpstr>Daten HF-03.1.2</vt:lpstr>
      <vt:lpstr>Daten HF-03.1.2 +Alter</vt:lpstr>
      <vt:lpstr>Daten HF-03.1.3 Alter</vt:lpstr>
      <vt:lpstr>Daten HF-03.1.3 Einrichtungsgr.</vt:lpstr>
      <vt:lpstr>Daten HF-03.1.3 Träger</vt:lpstr>
      <vt:lpstr>Daten HF-03.2.1.1</vt:lpstr>
      <vt:lpstr>Daten HF-03.2.1.2</vt:lpstr>
      <vt:lpstr>Daten HF-03.2.1.2 (2)</vt:lpstr>
      <vt:lpstr>Daten HF-03.2.1.3</vt:lpstr>
      <vt:lpstr>Daten HF-03.2.1.4</vt:lpstr>
      <vt:lpstr>Daten HF-03.2.2</vt:lpstr>
      <vt:lpstr>Daten HF-03.2.4</vt:lpstr>
      <vt:lpstr>Daten HF-03.5.1.1</vt:lpstr>
      <vt:lpstr>Daten HF-03.5.1.2</vt:lpstr>
      <vt:lpstr>Daten HF-03.5.2</vt:lpstr>
      <vt:lpstr>Daten HF-03.5.3</vt:lpstr>
      <vt:lpstr>Daten HF-03.5.4</vt:lpstr>
      <vt:lpstr>Inhalt!Druckbereich</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2024-01-25T07:11:31Z</dcterms:modified>
</cp:coreProperties>
</file>